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180" windowHeight="13065" activeTab="1"/>
  </bookViews>
  <sheets>
    <sheet name="总表" sheetId="1" r:id="rId1"/>
    <sheet name="附录-指南参考值" sheetId="2" r:id="rId2"/>
  </sheets>
  <definedNames>
    <definedName name="OLE_LINK1" localSheetId="0">总表!#REF!</definedName>
    <definedName name="_xlnm.Print_Area" localSheetId="0">总表!$A$1:$F$80</definedName>
  </definedNames>
  <calcPr calcId="144525"/>
</workbook>
</file>

<file path=xl/sharedStrings.xml><?xml version="1.0" encoding="utf-8"?>
<sst xmlns="http://schemas.openxmlformats.org/spreadsheetml/2006/main" count="130">
  <si>
    <r>
      <rPr>
        <sz val="20"/>
        <rFont val="方正小标宋简体"/>
        <charset val="134"/>
      </rPr>
      <t xml:space="preserve">民用航空企业（机场航站楼）
</t>
    </r>
    <r>
      <rPr>
        <u/>
        <sz val="18"/>
        <rFont val="方正小标宋简体"/>
        <charset val="134"/>
      </rPr>
      <t>2019</t>
    </r>
    <r>
      <rPr>
        <sz val="18"/>
        <rFont val="方正小标宋简体"/>
        <charset val="134"/>
      </rPr>
      <t>年温室气体排放报告补充数据表</t>
    </r>
  </si>
  <si>
    <t>企业名称</t>
  </si>
  <si>
    <t>组织机构代码</t>
  </si>
  <si>
    <t>行业代码</t>
  </si>
  <si>
    <t>数据汇总企业经办人</t>
  </si>
  <si>
    <t>姓名</t>
  </si>
  <si>
    <t>职务</t>
  </si>
  <si>
    <t>联系电话</t>
  </si>
  <si>
    <t>负责人</t>
  </si>
  <si>
    <t>联系人</t>
  </si>
  <si>
    <t>补充数据</t>
  </si>
  <si>
    <t>数值</t>
  </si>
  <si>
    <r>
      <rPr>
        <b/>
        <sz val="12"/>
        <rFont val="宋体"/>
        <charset val="134"/>
      </rPr>
      <t xml:space="preserve">计算方法或填写要求 </t>
    </r>
    <r>
      <rPr>
        <b/>
        <vertAlign val="superscript"/>
        <sz val="12"/>
        <rFont val="宋体"/>
        <charset val="134"/>
      </rPr>
      <t>*1</t>
    </r>
  </si>
  <si>
    <t>全部航站楼合计</t>
  </si>
  <si>
    <r>
      <rPr>
        <b/>
        <sz val="11"/>
        <rFont val="宋体"/>
        <charset val="134"/>
      </rPr>
      <t>二氧化碳排放总量（</t>
    </r>
    <r>
      <rPr>
        <b/>
        <sz val="11"/>
        <rFont val="Times New Roman"/>
        <charset val="134"/>
      </rPr>
      <t>tCO</t>
    </r>
    <r>
      <rPr>
        <b/>
        <vertAlign val="subscript"/>
        <sz val="11"/>
        <rFont val="Times New Roman"/>
        <charset val="134"/>
      </rPr>
      <t>2</t>
    </r>
    <r>
      <rPr>
        <b/>
        <sz val="11"/>
        <rFont val="宋体"/>
        <charset val="134"/>
      </rPr>
      <t>）</t>
    </r>
  </si>
  <si>
    <r>
      <rPr>
        <sz val="10.5"/>
        <rFont val="宋体"/>
        <charset val="134"/>
      </rPr>
      <t>航站楼</t>
    </r>
    <r>
      <rPr>
        <sz val="10.5"/>
        <rFont val="Times New Roman"/>
        <charset val="134"/>
      </rPr>
      <t>1</t>
    </r>
    <r>
      <rPr>
        <vertAlign val="superscript"/>
        <sz val="10.5"/>
        <rFont val="Times New Roman"/>
        <charset val="134"/>
      </rPr>
      <t xml:space="preserve"> *2,3</t>
    </r>
  </si>
  <si>
    <r>
      <rPr>
        <b/>
        <sz val="10.5"/>
        <rFont val="Times New Roman"/>
        <charset val="134"/>
      </rPr>
      <t xml:space="preserve">1 </t>
    </r>
    <r>
      <rPr>
        <b/>
        <sz val="10.5"/>
        <rFont val="宋体"/>
        <charset val="134"/>
      </rPr>
      <t>二氧化碳排放总量（</t>
    </r>
    <r>
      <rPr>
        <b/>
        <sz val="10.5"/>
        <rFont val="Times New Roman"/>
        <charset val="134"/>
      </rPr>
      <t>tCO</t>
    </r>
    <r>
      <rPr>
        <b/>
        <vertAlign val="subscript"/>
        <sz val="10.5"/>
        <rFont val="Times New Roman"/>
        <charset val="134"/>
      </rPr>
      <t>2</t>
    </r>
    <r>
      <rPr>
        <b/>
        <sz val="10.5"/>
        <rFont val="宋体"/>
        <charset val="134"/>
      </rPr>
      <t>）</t>
    </r>
  </si>
  <si>
    <r>
      <rPr>
        <b/>
        <sz val="10.5"/>
        <rFont val="Times New Roman"/>
        <charset val="134"/>
      </rPr>
      <t xml:space="preserve">  1.1 </t>
    </r>
    <r>
      <rPr>
        <b/>
        <sz val="10.5"/>
        <rFont val="宋体"/>
        <charset val="134"/>
      </rPr>
      <t>化石燃料燃烧排放量（</t>
    </r>
    <r>
      <rPr>
        <b/>
        <sz val="10.5"/>
        <rFont val="Times New Roman"/>
        <charset val="134"/>
      </rPr>
      <t>tCO</t>
    </r>
    <r>
      <rPr>
        <b/>
        <vertAlign val="subscript"/>
        <sz val="10.5"/>
        <rFont val="Times New Roman"/>
        <charset val="134"/>
      </rPr>
      <t>2</t>
    </r>
    <r>
      <rPr>
        <b/>
        <sz val="10.5"/>
        <rFont val="宋体"/>
        <charset val="134"/>
      </rPr>
      <t>）</t>
    </r>
  </si>
  <si>
    <t>按核算与报告指南有关公式计算</t>
  </si>
  <si>
    <r>
      <rPr>
        <sz val="10.5"/>
        <rFont val="Times New Roman"/>
        <charset val="134"/>
      </rPr>
      <t xml:space="preserve">    1.1.1</t>
    </r>
    <r>
      <rPr>
        <sz val="10.5"/>
        <rFont val="宋体"/>
        <charset val="134"/>
      </rPr>
      <t>化石燃料</t>
    </r>
    <r>
      <rPr>
        <sz val="10.5"/>
        <rFont val="Times New Roman"/>
        <charset val="134"/>
      </rPr>
      <t>1</t>
    </r>
  </si>
  <si>
    <r>
      <rPr>
        <sz val="10.5"/>
        <rFont val="Times New Roman"/>
        <charset val="134"/>
      </rPr>
      <t xml:space="preserve">1.1.1.1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</si>
  <si>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1.1.1.2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</si>
  <si>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t>默认为指南推荐值，如果为实测值，请注明。</t>
  </si>
  <si>
    <r>
      <rPr>
        <sz val="10.5"/>
        <rFont val="Times New Roman"/>
        <charset val="134"/>
      </rPr>
      <t xml:space="preserve">1.1.1.3 </t>
    </r>
    <r>
      <rPr>
        <sz val="10.5"/>
        <rFont val="宋体"/>
        <charset val="134"/>
      </rPr>
      <t>单位热值含碳量</t>
    </r>
    <r>
      <rPr>
        <sz val="10.5"/>
        <rFont val="Times New Roman"/>
        <charset val="134"/>
      </rPr>
      <t>(tC/GJ)</t>
    </r>
  </si>
  <si>
    <r>
      <rPr>
        <sz val="10.5"/>
        <rFont val="Times New Roman"/>
        <charset val="134"/>
      </rPr>
      <t xml:space="preserve">1.1.1.4 </t>
    </r>
    <r>
      <rPr>
        <sz val="10.5"/>
        <rFont val="宋体"/>
        <charset val="134"/>
      </rPr>
      <t>碳氧化率（</t>
    </r>
    <r>
      <rPr>
        <sz val="10.5"/>
        <rFont val="Times New Roman"/>
        <charset val="134"/>
      </rPr>
      <t>0~1</t>
    </r>
    <r>
      <rPr>
        <sz val="10.5"/>
        <rFont val="宋体"/>
        <charset val="134"/>
      </rPr>
      <t>）</t>
    </r>
  </si>
  <si>
    <r>
      <rPr>
        <sz val="10.5"/>
        <rFont val="Times New Roman"/>
        <charset val="134"/>
      </rPr>
      <t xml:space="preserve">    1.1.2</t>
    </r>
    <r>
      <rPr>
        <sz val="10.5"/>
        <rFont val="宋体"/>
        <charset val="134"/>
      </rPr>
      <t>化石燃料</t>
    </r>
    <r>
      <rPr>
        <sz val="10.5"/>
        <rFont val="Times New Roman"/>
        <charset val="134"/>
      </rPr>
      <t>2</t>
    </r>
  </si>
  <si>
    <r>
      <rPr>
        <sz val="10.5"/>
        <rFont val="Times New Roman"/>
        <charset val="134"/>
      </rPr>
      <t xml:space="preserve">1.1.2.1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</si>
  <si>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1.1.2.2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</si>
  <si>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r>
      <rPr>
        <sz val="10.5"/>
        <rFont val="Times New Roman"/>
        <charset val="134"/>
      </rPr>
      <t xml:space="preserve">1.1.2.3 </t>
    </r>
    <r>
      <rPr>
        <sz val="10.5"/>
        <rFont val="宋体"/>
        <charset val="134"/>
      </rPr>
      <t>单位热值含碳量</t>
    </r>
    <r>
      <rPr>
        <sz val="10.5"/>
        <rFont val="Times New Roman"/>
        <charset val="134"/>
      </rPr>
      <t>(tC/GJ)</t>
    </r>
  </si>
  <si>
    <r>
      <rPr>
        <sz val="10.5"/>
        <rFont val="Times New Roman"/>
        <charset val="134"/>
      </rPr>
      <t xml:space="preserve">1.1.2.4 </t>
    </r>
    <r>
      <rPr>
        <sz val="10.5"/>
        <rFont val="宋体"/>
        <charset val="134"/>
      </rPr>
      <t>碳氧化率（</t>
    </r>
    <r>
      <rPr>
        <sz val="10.5"/>
        <rFont val="Times New Roman"/>
        <charset val="134"/>
      </rPr>
      <t>0~1</t>
    </r>
    <r>
      <rPr>
        <sz val="10.5"/>
        <rFont val="宋体"/>
        <charset val="134"/>
      </rPr>
      <t>）</t>
    </r>
  </si>
  <si>
    <r>
      <rPr>
        <sz val="10.5"/>
        <rFont val="Times New Roman"/>
        <charset val="134"/>
      </rPr>
      <t xml:space="preserve">    1.1.3</t>
    </r>
    <r>
      <rPr>
        <sz val="10.5"/>
        <rFont val="宋体"/>
        <charset val="134"/>
      </rPr>
      <t>化石燃料</t>
    </r>
    <r>
      <rPr>
        <sz val="10.5"/>
        <rFont val="Times New Roman"/>
        <charset val="134"/>
      </rPr>
      <t>3</t>
    </r>
  </si>
  <si>
    <r>
      <rPr>
        <sz val="10.5"/>
        <rFont val="Times New Roman"/>
        <charset val="134"/>
      </rPr>
      <t xml:space="preserve">1.1.3.1 </t>
    </r>
    <r>
      <rPr>
        <sz val="10.5"/>
        <rFont val="宋体"/>
        <charset val="134"/>
      </rPr>
      <t>消耗量（</t>
    </r>
    <r>
      <rPr>
        <sz val="10.5"/>
        <rFont val="Times New Roman"/>
        <charset val="134"/>
      </rPr>
      <t>t</t>
    </r>
    <r>
      <rPr>
        <sz val="10.5"/>
        <rFont val="宋体"/>
        <charset val="134"/>
      </rPr>
      <t>或万</t>
    </r>
    <r>
      <rPr>
        <sz val="10.5"/>
        <rFont val="Times New Roman"/>
        <charset val="134"/>
      </rPr>
      <t>Nm</t>
    </r>
    <r>
      <rPr>
        <vertAlign val="superscript"/>
        <sz val="10.5"/>
        <rFont val="Times New Roman"/>
        <charset val="134"/>
      </rPr>
      <t>3</t>
    </r>
    <r>
      <rPr>
        <sz val="10.5"/>
        <rFont val="宋体"/>
        <charset val="134"/>
      </rPr>
      <t>）</t>
    </r>
  </si>
  <si>
    <r>
      <rPr>
        <sz val="10.5"/>
        <rFont val="Times New Roman"/>
        <charset val="134"/>
      </rPr>
      <t xml:space="preserve">1.1.3.2 </t>
    </r>
    <r>
      <rPr>
        <sz val="10.5"/>
        <rFont val="宋体"/>
        <charset val="134"/>
      </rPr>
      <t>低位发热量</t>
    </r>
    <r>
      <rPr>
        <sz val="10.5"/>
        <rFont val="Times New Roman"/>
        <charset val="134"/>
      </rPr>
      <t>(GJ/t</t>
    </r>
    <r>
      <rPr>
        <sz val="10.5"/>
        <rFont val="宋体"/>
        <charset val="134"/>
      </rPr>
      <t>或</t>
    </r>
    <r>
      <rPr>
        <sz val="10.5"/>
        <rFont val="Times New Roman"/>
        <charset val="134"/>
      </rPr>
      <t>GJ/</t>
    </r>
    <r>
      <rPr>
        <sz val="10.5"/>
        <rFont val="宋体"/>
        <charset val="134"/>
      </rPr>
      <t>万</t>
    </r>
    <r>
      <rPr>
        <sz val="10.5"/>
        <rFont val="Times New Roman"/>
        <charset val="134"/>
      </rPr>
      <t>Nm</t>
    </r>
    <r>
      <rPr>
        <vertAlign val="superscript"/>
        <sz val="10.5"/>
        <rFont val="Times New Roman"/>
        <charset val="134"/>
      </rPr>
      <t>3</t>
    </r>
    <r>
      <rPr>
        <sz val="10.5"/>
        <rFont val="Times New Roman"/>
        <charset val="134"/>
      </rPr>
      <t>)</t>
    </r>
  </si>
  <si>
    <r>
      <rPr>
        <sz val="10.5"/>
        <rFont val="Times New Roman"/>
        <charset val="134"/>
      </rPr>
      <t xml:space="preserve">1.1.3.3 </t>
    </r>
    <r>
      <rPr>
        <sz val="10.5"/>
        <rFont val="宋体"/>
        <charset val="134"/>
      </rPr>
      <t>单位热值含碳量</t>
    </r>
    <r>
      <rPr>
        <sz val="10.5"/>
        <rFont val="Times New Roman"/>
        <charset val="134"/>
      </rPr>
      <t>(tC/GJ)</t>
    </r>
  </si>
  <si>
    <r>
      <rPr>
        <sz val="10.5"/>
        <rFont val="Times New Roman"/>
        <charset val="134"/>
      </rPr>
      <t xml:space="preserve">1.1.3.4 </t>
    </r>
    <r>
      <rPr>
        <sz val="10.5"/>
        <rFont val="宋体"/>
        <charset val="134"/>
      </rPr>
      <t>碳氧化率（</t>
    </r>
    <r>
      <rPr>
        <sz val="10.5"/>
        <rFont val="Times New Roman"/>
        <charset val="134"/>
      </rPr>
      <t>0~1</t>
    </r>
    <r>
      <rPr>
        <sz val="10.5"/>
        <rFont val="宋体"/>
        <charset val="134"/>
      </rPr>
      <t>）</t>
    </r>
  </si>
  <si>
    <r>
      <rPr>
        <b/>
        <sz val="10.5"/>
        <rFont val="Times New Roman"/>
        <charset val="134"/>
      </rPr>
      <t xml:space="preserve">  1.2 </t>
    </r>
    <r>
      <rPr>
        <b/>
        <sz val="10.5"/>
        <rFont val="宋体"/>
        <charset val="134"/>
      </rPr>
      <t>消耗电力对应的排放量（</t>
    </r>
    <r>
      <rPr>
        <b/>
        <sz val="10.5"/>
        <rFont val="Times New Roman"/>
        <charset val="134"/>
      </rPr>
      <t>tCO</t>
    </r>
    <r>
      <rPr>
        <b/>
        <vertAlign val="subscript"/>
        <sz val="10.5"/>
        <rFont val="Times New Roman"/>
        <charset val="134"/>
      </rPr>
      <t>2</t>
    </r>
    <r>
      <rPr>
        <b/>
        <sz val="10.5"/>
        <rFont val="宋体"/>
        <charset val="134"/>
      </rPr>
      <t>）</t>
    </r>
  </si>
  <si>
    <r>
      <rPr>
        <sz val="10.5"/>
        <rFont val="Times New Roman"/>
        <charset val="134"/>
      </rPr>
      <t xml:space="preserve">    1.2.1 </t>
    </r>
    <r>
      <rPr>
        <sz val="10.5"/>
        <rFont val="宋体"/>
        <charset val="134"/>
      </rPr>
      <t>消耗电量（</t>
    </r>
    <r>
      <rPr>
        <sz val="10.5"/>
        <rFont val="Times New Roman"/>
        <charset val="134"/>
      </rPr>
      <t>MWh</t>
    </r>
    <r>
      <rPr>
        <sz val="10.5"/>
        <rFont val="宋体"/>
        <charset val="134"/>
      </rPr>
      <t>）</t>
    </r>
  </si>
  <si>
    <r>
      <rPr>
        <sz val="10.5"/>
        <rFont val="Times New Roman"/>
        <charset val="134"/>
      </rPr>
      <t>1.2.1.1</t>
    </r>
    <r>
      <rPr>
        <sz val="10.5"/>
        <rFont val="宋体"/>
        <charset val="134"/>
      </rPr>
      <t>电网供电</t>
    </r>
  </si>
  <si>
    <t>优先填报该航站楼计量数据；如计量数据不可获得，则按全场比例拆分</t>
  </si>
  <si>
    <r>
      <rPr>
        <sz val="10.5"/>
        <rFont val="Times New Roman"/>
        <charset val="134"/>
      </rPr>
      <t>1.2.1.2</t>
    </r>
    <r>
      <rPr>
        <sz val="10.5"/>
        <rFont val="宋体"/>
        <charset val="134"/>
      </rPr>
      <t>自备电厂电量</t>
    </r>
    <r>
      <rPr>
        <vertAlign val="superscript"/>
        <sz val="10.5"/>
        <rFont val="Times New Roman"/>
        <charset val="134"/>
      </rPr>
      <t>*5</t>
    </r>
  </si>
  <si>
    <r>
      <rPr>
        <sz val="10.5"/>
        <rFont val="Times New Roman"/>
        <charset val="134"/>
      </rPr>
      <t>1.2.1.3</t>
    </r>
    <r>
      <rPr>
        <sz val="10.5"/>
        <rFont val="宋体"/>
        <charset val="134"/>
      </rPr>
      <t>可再生能源电量</t>
    </r>
  </si>
  <si>
    <r>
      <rPr>
        <sz val="10.5"/>
        <rFont val="Times New Roman"/>
        <charset val="134"/>
      </rPr>
      <t>1.2.1.4</t>
    </r>
    <r>
      <rPr>
        <sz val="10.5"/>
        <rFont val="宋体"/>
        <charset val="134"/>
      </rPr>
      <t>余热电量</t>
    </r>
  </si>
  <si>
    <r>
      <rPr>
        <sz val="10.5"/>
        <rFont val="Times New Roman"/>
        <charset val="134"/>
      </rPr>
      <t xml:space="preserve">     1.2.2 </t>
    </r>
    <r>
      <rPr>
        <sz val="10.5"/>
        <rFont val="宋体"/>
        <charset val="134"/>
      </rPr>
      <t>排放因子（</t>
    </r>
    <r>
      <rPr>
        <sz val="10.5"/>
        <rFont val="Times New Roman"/>
        <charset val="134"/>
      </rPr>
      <t>tCO</t>
    </r>
    <r>
      <rPr>
        <vertAlign val="subscript"/>
        <sz val="10.5"/>
        <rFont val="Times New Roman"/>
        <charset val="134"/>
      </rPr>
      <t>2</t>
    </r>
    <r>
      <rPr>
        <sz val="10.5"/>
        <rFont val="Times New Roman"/>
        <charset val="134"/>
      </rPr>
      <t>/MWh</t>
    </r>
    <r>
      <rPr>
        <sz val="10.5"/>
        <rFont val="宋体"/>
        <charset val="134"/>
      </rPr>
      <t>）</t>
    </r>
  </si>
  <si>
    <r>
      <rPr>
        <sz val="10.5"/>
        <rFont val="Times New Roman"/>
        <charset val="134"/>
      </rPr>
      <t>1.2.2.1</t>
    </r>
    <r>
      <rPr>
        <sz val="10.5"/>
        <rFont val="宋体"/>
        <charset val="134"/>
      </rPr>
      <t>电网供电</t>
    </r>
  </si>
  <si>
    <r>
      <rPr>
        <sz val="10.5"/>
        <rFont val="宋体"/>
        <charset val="134"/>
      </rPr>
      <t>排放因子根据来源采用加权平均；其中</t>
    </r>
    <r>
      <rPr>
        <sz val="10.5"/>
        <rFont val="Times New Roman"/>
        <charset val="134"/>
      </rPr>
      <t>:
− </t>
    </r>
    <r>
      <rPr>
        <sz val="10.5"/>
        <rFont val="宋体"/>
        <charset val="134"/>
      </rPr>
      <t>电网购入电力和自备电厂供电对应的排放因子采用</t>
    </r>
    <r>
      <rPr>
        <sz val="10.5"/>
        <rFont val="Times New Roman"/>
        <charset val="134"/>
      </rPr>
      <t>2015</t>
    </r>
    <r>
      <rPr>
        <sz val="10.5"/>
        <rFont val="宋体"/>
        <charset val="134"/>
      </rPr>
      <t>年全国电网平均排放因子</t>
    </r>
    <r>
      <rPr>
        <sz val="10.5"/>
        <rFont val="Times New Roman"/>
        <charset val="134"/>
      </rPr>
      <t>0.6101tCO</t>
    </r>
    <r>
      <rPr>
        <vertAlign val="subscript"/>
        <sz val="10.5"/>
        <rFont val="Times New Roman"/>
        <charset val="134"/>
      </rPr>
      <t>2</t>
    </r>
    <r>
      <rPr>
        <sz val="10.5"/>
        <rFont val="Times New Roman"/>
        <charset val="134"/>
      </rPr>
      <t>/MWh</t>
    </r>
    <r>
      <rPr>
        <sz val="10.5"/>
        <rFont val="宋体"/>
        <charset val="134"/>
      </rPr>
      <t>；</t>
    </r>
    <r>
      <rPr>
        <sz val="10.5"/>
        <rFont val="Times New Roman"/>
        <charset val="134"/>
      </rPr>
      <t xml:space="preserve">
− </t>
    </r>
    <r>
      <rPr>
        <sz val="10.5"/>
        <rFont val="宋体"/>
        <charset val="134"/>
      </rPr>
      <t>可再生能源、余热发电排放因子为</t>
    </r>
    <r>
      <rPr>
        <sz val="10.5"/>
        <rFont val="Times New Roman"/>
        <charset val="134"/>
      </rPr>
      <t>0</t>
    </r>
    <r>
      <rPr>
        <sz val="10.5"/>
        <rFont val="宋体"/>
        <charset val="134"/>
      </rPr>
      <t>。</t>
    </r>
  </si>
  <si>
    <r>
      <rPr>
        <sz val="10.5"/>
        <rFont val="Times New Roman"/>
        <charset val="134"/>
      </rPr>
      <t>1.2.2.2</t>
    </r>
    <r>
      <rPr>
        <sz val="10.5"/>
        <rFont val="宋体"/>
        <charset val="134"/>
      </rPr>
      <t>自备电厂电量</t>
    </r>
    <r>
      <rPr>
        <vertAlign val="superscript"/>
        <sz val="10.5"/>
        <rFont val="Times New Roman"/>
        <charset val="134"/>
      </rPr>
      <t>*5</t>
    </r>
  </si>
  <si>
    <r>
      <rPr>
        <sz val="10.5"/>
        <rFont val="Times New Roman"/>
        <charset val="134"/>
      </rPr>
      <t>1.2.2.3</t>
    </r>
    <r>
      <rPr>
        <sz val="10.5"/>
        <rFont val="宋体"/>
        <charset val="134"/>
      </rPr>
      <t>可再生能源电量</t>
    </r>
  </si>
  <si>
    <r>
      <rPr>
        <sz val="10.5"/>
        <rFont val="Times New Roman"/>
        <charset val="134"/>
      </rPr>
      <t>1.2.2.4</t>
    </r>
    <r>
      <rPr>
        <sz val="10.5"/>
        <rFont val="宋体"/>
        <charset val="134"/>
      </rPr>
      <t>余热电量</t>
    </r>
  </si>
  <si>
    <r>
      <rPr>
        <b/>
        <sz val="10.5"/>
        <rFont val="Times New Roman"/>
        <charset val="134"/>
      </rPr>
      <t xml:space="preserve">  1.3</t>
    </r>
    <r>
      <rPr>
        <b/>
        <sz val="10.5"/>
        <rFont val="宋体"/>
        <charset val="134"/>
      </rPr>
      <t>消耗热力对应的排放量（</t>
    </r>
    <r>
      <rPr>
        <b/>
        <sz val="10.5"/>
        <rFont val="Times New Roman"/>
        <charset val="134"/>
      </rPr>
      <t>tCO</t>
    </r>
    <r>
      <rPr>
        <b/>
        <vertAlign val="subscript"/>
        <sz val="10.5"/>
        <rFont val="Times New Roman"/>
        <charset val="134"/>
      </rPr>
      <t>2</t>
    </r>
    <r>
      <rPr>
        <b/>
        <sz val="10.5"/>
        <rFont val="宋体"/>
        <charset val="134"/>
      </rPr>
      <t>）</t>
    </r>
  </si>
  <si>
    <r>
      <rPr>
        <sz val="10.5"/>
        <rFont val="Times New Roman"/>
        <charset val="134"/>
      </rPr>
      <t xml:space="preserve">    1.3.1 </t>
    </r>
    <r>
      <rPr>
        <sz val="10.5"/>
        <rFont val="宋体"/>
        <charset val="134"/>
      </rPr>
      <t>消耗热量（</t>
    </r>
    <r>
      <rPr>
        <sz val="10.5"/>
        <rFont val="Times New Roman"/>
        <charset val="134"/>
      </rPr>
      <t>GJ</t>
    </r>
    <r>
      <rPr>
        <sz val="10.5"/>
        <rFont val="宋体"/>
        <charset val="134"/>
      </rPr>
      <t>）</t>
    </r>
  </si>
  <si>
    <r>
      <rPr>
        <sz val="10.5"/>
        <rFont val="Times New Roman"/>
        <charset val="134"/>
      </rPr>
      <t>1.3.1.1</t>
    </r>
    <r>
      <rPr>
        <sz val="10.5"/>
        <rFont val="宋体"/>
        <charset val="134"/>
      </rPr>
      <t>余热回收</t>
    </r>
  </si>
  <si>
    <t>热量包括余热回收、蒸汽锅炉或自备电厂</t>
  </si>
  <si>
    <r>
      <rPr>
        <sz val="10.5"/>
        <rFont val="Times New Roman"/>
        <charset val="134"/>
      </rPr>
      <t>1.3.1.2</t>
    </r>
    <r>
      <rPr>
        <sz val="10.5"/>
        <rFont val="宋体"/>
        <charset val="134"/>
      </rPr>
      <t>蒸汽锅炉</t>
    </r>
  </si>
  <si>
    <r>
      <rPr>
        <sz val="10.5"/>
        <rFont val="Times New Roman"/>
        <charset val="134"/>
      </rPr>
      <t>1.3.1.3</t>
    </r>
    <r>
      <rPr>
        <sz val="10.5"/>
        <rFont val="宋体"/>
        <charset val="134"/>
      </rPr>
      <t>自备电厂</t>
    </r>
  </si>
  <si>
    <r>
      <rPr>
        <sz val="10.5"/>
        <rFont val="Times New Roman"/>
        <charset val="134"/>
      </rPr>
      <t xml:space="preserve">    1.3.2 </t>
    </r>
    <r>
      <rPr>
        <sz val="10.5"/>
        <rFont val="宋体"/>
        <charset val="134"/>
      </rPr>
      <t>排放因子（</t>
    </r>
    <r>
      <rPr>
        <sz val="10.5"/>
        <rFont val="Times New Roman"/>
        <charset val="134"/>
      </rPr>
      <t>tCO</t>
    </r>
    <r>
      <rPr>
        <vertAlign val="subscript"/>
        <sz val="10.5"/>
        <rFont val="Times New Roman"/>
        <charset val="134"/>
      </rPr>
      <t>2</t>
    </r>
    <r>
      <rPr>
        <sz val="10.5"/>
        <rFont val="Times New Roman"/>
        <charset val="134"/>
      </rPr>
      <t>/GJ</t>
    </r>
    <r>
      <rPr>
        <sz val="10.5"/>
        <rFont val="宋体"/>
        <charset val="134"/>
      </rPr>
      <t>）</t>
    </r>
  </si>
  <si>
    <r>
      <rPr>
        <sz val="10.5"/>
        <rFont val="Times New Roman"/>
        <charset val="134"/>
      </rPr>
      <t>1.3.2.1</t>
    </r>
    <r>
      <rPr>
        <sz val="10.5"/>
        <rFont val="宋体"/>
        <charset val="134"/>
      </rPr>
      <t>余热回收</t>
    </r>
  </si>
  <si>
    <r>
      <rPr>
        <sz val="10.5"/>
        <rFont val="宋体"/>
        <charset val="134"/>
      </rPr>
      <t>热力供应排放因子根据来源采用加权平均</t>
    </r>
    <r>
      <rPr>
        <sz val="10.5"/>
        <rFont val="Times New Roman"/>
        <charset val="134"/>
      </rPr>
      <t>,</t>
    </r>
    <r>
      <rPr>
        <sz val="10.5"/>
        <rFont val="宋体"/>
        <charset val="134"/>
      </rPr>
      <t>其中</t>
    </r>
    <r>
      <rPr>
        <sz val="10.5"/>
        <rFont val="Times New Roman"/>
        <charset val="134"/>
      </rPr>
      <t xml:space="preserve">:
− </t>
    </r>
    <r>
      <rPr>
        <sz val="10.5"/>
        <rFont val="宋体"/>
        <charset val="134"/>
      </rPr>
      <t>余热回收排放因子为</t>
    </r>
    <r>
      <rPr>
        <sz val="10.5"/>
        <rFont val="Times New Roman"/>
        <charset val="134"/>
      </rPr>
      <t>0</t>
    </r>
    <r>
      <rPr>
        <sz val="10.5"/>
        <rFont val="宋体"/>
        <charset val="134"/>
      </rPr>
      <t xml:space="preserve">；
</t>
    </r>
    <r>
      <rPr>
        <sz val="10.5"/>
        <rFont val="Times New Roman"/>
        <charset val="134"/>
      </rPr>
      <t xml:space="preserve">− </t>
    </r>
    <r>
      <rPr>
        <sz val="10.5"/>
        <rFont val="宋体"/>
        <charset val="134"/>
      </rPr>
      <t>如果是蒸汽锅炉供热，排放因子为锅炉排放量</t>
    </r>
    <r>
      <rPr>
        <sz val="10.5"/>
        <rFont val="Times New Roman"/>
        <charset val="134"/>
      </rPr>
      <t>/</t>
    </r>
    <r>
      <rPr>
        <sz val="10.5"/>
        <rFont val="宋体"/>
        <charset val="134"/>
      </rPr>
      <t>锅炉供热量；如果是能源中心热电联产供热，排放因子参考</t>
    </r>
    <r>
      <rPr>
        <sz val="10.5"/>
        <rFont val="Times New Roman"/>
        <charset val="134"/>
      </rPr>
      <t>“</t>
    </r>
    <r>
      <rPr>
        <sz val="10.5"/>
        <rFont val="宋体"/>
        <charset val="134"/>
      </rPr>
      <t>自备电厂补充数据表</t>
    </r>
    <r>
      <rPr>
        <sz val="10.5"/>
        <rFont val="Times New Roman"/>
        <charset val="134"/>
      </rPr>
      <t>”</t>
    </r>
    <r>
      <rPr>
        <sz val="10.5"/>
        <rFont val="宋体"/>
        <charset val="134"/>
      </rPr>
      <t>中的供热碳排放强度的计算方法，自备电厂排放因子</t>
    </r>
    <r>
      <rPr>
        <sz val="10.5"/>
        <rFont val="Times New Roman"/>
        <charset val="134"/>
      </rPr>
      <t>=</t>
    </r>
    <r>
      <rPr>
        <sz val="10.5"/>
        <rFont val="宋体"/>
        <charset val="134"/>
      </rPr>
      <t>供热二氧化碳排放量</t>
    </r>
    <r>
      <rPr>
        <sz val="10.5"/>
        <rFont val="Times New Roman"/>
        <charset val="134"/>
      </rPr>
      <t>/</t>
    </r>
    <r>
      <rPr>
        <sz val="10.5"/>
        <rFont val="宋体"/>
        <charset val="134"/>
      </rPr>
      <t>供热量，其中：供热二氧化碳排放量</t>
    </r>
    <r>
      <rPr>
        <sz val="10.5"/>
        <rFont val="Times New Roman"/>
        <charset val="134"/>
      </rPr>
      <t>=</t>
    </r>
    <r>
      <rPr>
        <sz val="10.5"/>
        <rFont val="宋体"/>
        <charset val="134"/>
      </rPr>
      <t>机组二氧化碳排放量</t>
    </r>
    <r>
      <rPr>
        <sz val="10.5"/>
        <rFont val="Times New Roman"/>
        <charset val="134"/>
      </rPr>
      <t>*</t>
    </r>
    <r>
      <rPr>
        <sz val="10.5"/>
        <rFont val="宋体"/>
        <charset val="134"/>
      </rPr>
      <t xml:space="preserve">供热比；
</t>
    </r>
    <r>
      <rPr>
        <sz val="10.5"/>
        <rFont val="Times New Roman"/>
        <charset val="134"/>
      </rPr>
      <t xml:space="preserve">− </t>
    </r>
    <r>
      <rPr>
        <sz val="10.5"/>
        <rFont val="宋体"/>
        <charset val="134"/>
      </rPr>
      <t>若数据不可得，采用</t>
    </r>
    <r>
      <rPr>
        <sz val="10.5"/>
        <rFont val="Times New Roman"/>
        <charset val="134"/>
      </rPr>
      <t>0.11tCO</t>
    </r>
    <r>
      <rPr>
        <vertAlign val="subscript"/>
        <sz val="10.5"/>
        <rFont val="Times New Roman"/>
        <charset val="134"/>
      </rPr>
      <t>2</t>
    </r>
    <r>
      <rPr>
        <sz val="10.5"/>
        <rFont val="Times New Roman"/>
        <charset val="134"/>
      </rPr>
      <t>/GJ</t>
    </r>
    <r>
      <rPr>
        <sz val="10.5"/>
        <rFont val="宋体"/>
        <charset val="134"/>
      </rPr>
      <t>。</t>
    </r>
  </si>
  <si>
    <r>
      <rPr>
        <sz val="10.5"/>
        <rFont val="Times New Roman"/>
        <charset val="134"/>
      </rPr>
      <t>1.3.2.2</t>
    </r>
    <r>
      <rPr>
        <sz val="10.5"/>
        <rFont val="宋体"/>
        <charset val="134"/>
      </rPr>
      <t>蒸汽锅炉</t>
    </r>
  </si>
  <si>
    <r>
      <rPr>
        <sz val="10.5"/>
        <rFont val="Times New Roman"/>
        <charset val="134"/>
      </rPr>
      <t>1.3.2.3</t>
    </r>
    <r>
      <rPr>
        <sz val="10.5"/>
        <rFont val="宋体"/>
        <charset val="134"/>
      </rPr>
      <t>自备电厂</t>
    </r>
  </si>
  <si>
    <r>
      <rPr>
        <sz val="10.5"/>
        <rFont val="Times New Roman"/>
        <charset val="134"/>
      </rPr>
      <t>1.3.2.4</t>
    </r>
    <r>
      <rPr>
        <sz val="10.5"/>
        <rFont val="宋体"/>
        <charset val="134"/>
      </rPr>
      <t>默认值</t>
    </r>
  </si>
  <si>
    <r>
      <rPr>
        <b/>
        <sz val="10.5"/>
        <rFont val="Times New Roman"/>
        <charset val="134"/>
      </rPr>
      <t xml:space="preserve">2 </t>
    </r>
    <r>
      <rPr>
        <b/>
        <sz val="10.5"/>
        <rFont val="宋体"/>
        <charset val="134"/>
      </rPr>
      <t>旅客吞吐量（万人）</t>
    </r>
  </si>
  <si>
    <t>选用报送民航局数据</t>
  </si>
  <si>
    <r>
      <rPr>
        <sz val="10.5"/>
        <rFont val="宋体"/>
        <charset val="134"/>
      </rPr>
      <t>航站楼</t>
    </r>
    <r>
      <rPr>
        <sz val="10.5"/>
        <rFont val="Times New Roman"/>
        <charset val="134"/>
      </rPr>
      <t>2</t>
    </r>
    <r>
      <rPr>
        <vertAlign val="superscript"/>
        <sz val="10.5"/>
        <rFont val="Times New Roman"/>
        <charset val="134"/>
      </rPr>
      <t xml:space="preserve"> *2,3</t>
    </r>
  </si>
  <si>
    <t>说明：</t>
  </si>
  <si>
    <r>
      <rPr>
        <sz val="10.5"/>
        <rFont val="Times New Roman"/>
        <charset val="134"/>
      </rPr>
      <t xml:space="preserve">*1 </t>
    </r>
    <r>
      <rPr>
        <sz val="10.5"/>
        <rFont val="宋体"/>
        <charset val="134"/>
      </rPr>
      <t>填写时可删除此列所述的计算方法或填写要求。可在此列各行填写说明左列数值含义的具体内容。</t>
    </r>
  </si>
  <si>
    <r>
      <rPr>
        <sz val="10.5"/>
        <rFont val="Times New Roman"/>
        <charset val="134"/>
      </rPr>
      <t xml:space="preserve">*2 </t>
    </r>
    <r>
      <rPr>
        <sz val="10.5"/>
        <rFont val="宋体"/>
        <charset val="134"/>
      </rPr>
      <t>核算边界包括机场企业正在运营的航站楼固定设施的化石燃料燃烧导致的二氧化碳排放、消费电力对于的二氧化碳排放、消费热力对应的二氧化碳排放。其中，航站楼包含楼内商户，不包含替代航空器辅助动力装置（</t>
    </r>
    <r>
      <rPr>
        <sz val="10.5"/>
        <rFont val="Times New Roman"/>
        <charset val="134"/>
      </rPr>
      <t>APU</t>
    </r>
    <r>
      <rPr>
        <sz val="10.5"/>
        <rFont val="宋体"/>
        <charset val="134"/>
      </rPr>
      <t>）的桥载设备以及电动汽车充电设施消费电力对应的二氧化碳排放。</t>
    </r>
  </si>
  <si>
    <r>
      <rPr>
        <sz val="10.5"/>
        <rFont val="Times New Roman"/>
        <charset val="134"/>
      </rPr>
      <t xml:space="preserve">*3 </t>
    </r>
    <r>
      <rPr>
        <sz val="10.5"/>
        <rFont val="宋体"/>
        <charset val="134"/>
      </rPr>
      <t>如果企业航站楼多于</t>
    </r>
    <r>
      <rPr>
        <sz val="10.5"/>
        <rFont val="Times New Roman"/>
        <charset val="134"/>
      </rPr>
      <t>1</t>
    </r>
    <r>
      <rPr>
        <sz val="10.5"/>
        <rFont val="宋体"/>
        <charset val="134"/>
      </rPr>
      <t>个，请自行加行填写。</t>
    </r>
  </si>
  <si>
    <r>
      <rPr>
        <sz val="10.5"/>
        <rFont val="Times New Roman"/>
        <charset val="134"/>
      </rPr>
      <t xml:space="preserve">*4 </t>
    </r>
    <r>
      <rPr>
        <sz val="10.5"/>
        <rFont val="宋体"/>
        <charset val="134"/>
      </rPr>
      <t>如果企业有其他类型的化石燃料，请自行加行，一一列明并填数。</t>
    </r>
  </si>
  <si>
    <r>
      <rPr>
        <sz val="10.5"/>
        <rFont val="Times New Roman"/>
        <charset val="134"/>
      </rPr>
      <t xml:space="preserve">*5 </t>
    </r>
    <r>
      <rPr>
        <sz val="10.5"/>
        <rFont val="宋体"/>
        <charset val="134"/>
      </rPr>
      <t>如有自备电厂或能源中心自行发电请同时填报自备电厂补充数据表。</t>
    </r>
  </si>
  <si>
    <r>
      <rPr>
        <sz val="11"/>
        <rFont val="Times New Roman"/>
        <charset val="134"/>
      </rPr>
      <t xml:space="preserve">*6 </t>
    </r>
    <r>
      <rPr>
        <sz val="11"/>
        <rFont val="宋体"/>
        <charset val="134"/>
      </rPr>
      <t>灰色的数值格子已内嵌公式，可以自动完成计算，请勿填写。</t>
    </r>
  </si>
  <si>
    <t>指南参考值</t>
  </si>
  <si>
    <t>燃料品种</t>
  </si>
  <si>
    <t>低位发热量</t>
  </si>
  <si>
    <t>热值单位</t>
  </si>
  <si>
    <t>单位热值碳含量</t>
  </si>
  <si>
    <t>含碳量单位</t>
  </si>
  <si>
    <t>碳氧化率</t>
  </si>
  <si>
    <t>固体燃料</t>
  </si>
  <si>
    <t>无烟煤</t>
  </si>
  <si>
    <t>GJ/t</t>
  </si>
  <si>
    <t>tC/GJ</t>
  </si>
  <si>
    <t>烟煤</t>
  </si>
  <si>
    <t>褐煤</t>
  </si>
  <si>
    <t>洗精煤</t>
  </si>
  <si>
    <t>其它洗煤</t>
  </si>
  <si>
    <t>煤制品</t>
  </si>
  <si>
    <t>焦炭</t>
  </si>
  <si>
    <t>液体燃料</t>
  </si>
  <si>
    <t>原油</t>
  </si>
  <si>
    <t>燃料油</t>
  </si>
  <si>
    <t>汽油</t>
  </si>
  <si>
    <t>柴油</t>
  </si>
  <si>
    <t>一般煤油</t>
  </si>
  <si>
    <t>石油焦</t>
  </si>
  <si>
    <t>液化天然气</t>
  </si>
  <si>
    <t>液化石油气</t>
  </si>
  <si>
    <t>焦油</t>
  </si>
  <si>
    <t>粗苯</t>
  </si>
  <si>
    <t>其它石油制品</t>
  </si>
  <si>
    <t>气体燃料</t>
  </si>
  <si>
    <t>炼厂干气</t>
  </si>
  <si>
    <t>焦炉煤气</t>
  </si>
  <si>
    <r>
      <rPr>
        <sz val="12"/>
        <rFont val="Times New Roman"/>
        <charset val="134"/>
      </rPr>
      <t>GJ/</t>
    </r>
    <r>
      <rPr>
        <sz val="12"/>
        <rFont val="宋体"/>
        <charset val="134"/>
      </rPr>
      <t>万</t>
    </r>
    <r>
      <rPr>
        <sz val="12"/>
        <rFont val="Times New Roman"/>
        <charset val="134"/>
      </rPr>
      <t>Nm</t>
    </r>
    <r>
      <rPr>
        <vertAlign val="superscript"/>
        <sz val="12"/>
        <rFont val="Times New Roman"/>
        <charset val="134"/>
      </rPr>
      <t>3</t>
    </r>
  </si>
  <si>
    <t>高炉煤气</t>
  </si>
  <si>
    <t>转炉煤气</t>
  </si>
  <si>
    <t>密闭电石炉炉气</t>
  </si>
  <si>
    <t>其它煤气</t>
  </si>
  <si>
    <t>天然气</t>
  </si>
  <si>
    <t>产品名称</t>
  </si>
  <si>
    <r>
      <rPr>
        <sz val="11"/>
        <rFont val="宋体"/>
        <charset val="134"/>
      </rPr>
      <t>含碳量（</t>
    </r>
    <r>
      <rPr>
        <sz val="11"/>
        <rFont val="Times New Roman"/>
        <charset val="134"/>
      </rPr>
      <t>tC/t</t>
    </r>
    <r>
      <rPr>
        <sz val="11"/>
        <rFont val="宋体"/>
        <charset val="134"/>
      </rPr>
      <t>）</t>
    </r>
  </si>
  <si>
    <t>%</t>
  </si>
  <si>
    <t>乙腈</t>
  </si>
  <si>
    <t>丙烯腈</t>
  </si>
  <si>
    <t>丁二烯</t>
  </si>
  <si>
    <t>炭黑</t>
  </si>
  <si>
    <t>乙烯</t>
  </si>
  <si>
    <t>二氯乙烷</t>
  </si>
  <si>
    <t>乙二醇</t>
  </si>
  <si>
    <t>环氧乙烷</t>
  </si>
  <si>
    <t>氰化氢</t>
  </si>
  <si>
    <t>甲醇</t>
  </si>
  <si>
    <t>甲烷</t>
  </si>
  <si>
    <t>乙烷</t>
  </si>
  <si>
    <t>丙烷</t>
  </si>
  <si>
    <t>丙烯</t>
  </si>
  <si>
    <t>氯乙烯单体</t>
  </si>
  <si>
    <t>尿素</t>
  </si>
  <si>
    <t>碳酸氢铵</t>
  </si>
  <si>
    <t>标准电石</t>
  </si>
  <si>
    <t xml:space="preserve"> </t>
  </si>
</sst>
</file>

<file path=xl/styles.xml><?xml version="1.0" encoding="utf-8"?>
<styleSheet xmlns="http://schemas.openxmlformats.org/spreadsheetml/2006/main">
  <numFmts count="9">
    <numFmt numFmtId="44" formatCode="_ &quot;￥&quot;* #,##0.00_ ;_ &quot;￥&quot;* \-#,##0.00_ ;_ &quot;￥&quot;* &quot;-&quot;??_ ;_ @_ "/>
    <numFmt numFmtId="176" formatCode="0.0%"/>
    <numFmt numFmtId="177" formatCode="0.00000_ "/>
    <numFmt numFmtId="41" formatCode="_ * #,##0_ ;_ * \-#,##0_ ;_ * &quot;-&quot;_ ;_ @_ "/>
    <numFmt numFmtId="178" formatCode="0.000_ "/>
    <numFmt numFmtId="179" formatCode="0.0000_);[Red]\(0.0000\)"/>
    <numFmt numFmtId="43" formatCode="_ * #,##0.00_ ;_ * \-#,##0.00_ ;_ * &quot;-&quot;??_ ;_ @_ "/>
    <numFmt numFmtId="42" formatCode="_ &quot;￥&quot;* #,##0_ ;_ &quot;￥&quot;* \-#,##0_ ;_ &quot;￥&quot;* &quot;-&quot;_ ;_ @_ "/>
    <numFmt numFmtId="180" formatCode="0.00_ "/>
  </numFmts>
  <fonts count="42">
    <font>
      <sz val="11"/>
      <color theme="1"/>
      <name val="宋体"/>
      <charset val="134"/>
      <scheme val="minor"/>
    </font>
    <font>
      <sz val="11"/>
      <name val="宋体"/>
      <charset val="134"/>
      <scheme val="minor"/>
    </font>
    <font>
      <sz val="12"/>
      <name val="宋体"/>
      <charset val="134"/>
    </font>
    <font>
      <sz val="12"/>
      <name val="Times New Roman"/>
      <charset val="134"/>
    </font>
    <font>
      <sz val="11"/>
      <name val="宋体"/>
      <charset val="134"/>
    </font>
    <font>
      <sz val="11"/>
      <name val="Times New Roman"/>
      <charset val="134"/>
    </font>
    <font>
      <sz val="20"/>
      <name val="方正小标宋简体"/>
      <charset val="134"/>
    </font>
    <font>
      <b/>
      <sz val="12"/>
      <name val="宋体"/>
      <charset val="134"/>
    </font>
    <font>
      <b/>
      <sz val="12"/>
      <name val="Times New Roman"/>
      <charset val="134"/>
    </font>
    <font>
      <b/>
      <sz val="11"/>
      <name val="宋体"/>
      <charset val="134"/>
    </font>
    <font>
      <sz val="10.5"/>
      <name val="宋体"/>
      <charset val="134"/>
    </font>
    <font>
      <b/>
      <sz val="10.5"/>
      <name val="Times New Roman"/>
      <charset val="134"/>
    </font>
    <font>
      <sz val="10.5"/>
      <name val="Times New Roman"/>
      <charset val="134"/>
    </font>
    <font>
      <sz val="11"/>
      <color theme="1"/>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theme="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vertAlign val="superscript"/>
      <sz val="12"/>
      <name val="Times New Roman"/>
      <charset val="134"/>
    </font>
    <font>
      <u/>
      <sz val="18"/>
      <name val="方正小标宋简体"/>
      <charset val="134"/>
    </font>
    <font>
      <sz val="18"/>
      <name val="方正小标宋简体"/>
      <charset val="134"/>
    </font>
    <font>
      <b/>
      <vertAlign val="superscript"/>
      <sz val="12"/>
      <name val="宋体"/>
      <charset val="134"/>
    </font>
    <font>
      <b/>
      <sz val="11"/>
      <name val="Times New Roman"/>
      <charset val="134"/>
    </font>
    <font>
      <b/>
      <vertAlign val="subscript"/>
      <sz val="11"/>
      <name val="Times New Roman"/>
      <charset val="134"/>
    </font>
    <font>
      <vertAlign val="superscript"/>
      <sz val="10.5"/>
      <name val="Times New Roman"/>
      <charset val="134"/>
    </font>
    <font>
      <b/>
      <sz val="10.5"/>
      <name val="宋体"/>
      <charset val="134"/>
    </font>
    <font>
      <b/>
      <vertAlign val="subscript"/>
      <sz val="10.5"/>
      <name val="Times New Roman"/>
      <charset val="134"/>
    </font>
    <font>
      <vertAlign val="subscript"/>
      <sz val="10.5"/>
      <name val="Times New Roman"/>
      <charset val="134"/>
    </font>
  </fonts>
  <fills count="3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BFBFBF"/>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39">
    <border>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3" fillId="20" borderId="0" applyNumberFormat="0" applyBorder="0" applyAlignment="0" applyProtection="0">
      <alignment vertical="center"/>
    </xf>
    <xf numFmtId="0" fontId="24" fillId="17" borderId="3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4"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7" fillId="2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7" borderId="33" applyNumberFormat="0" applyFont="0" applyAlignment="0" applyProtection="0">
      <alignment vertical="center"/>
    </xf>
    <xf numFmtId="0" fontId="17" fillId="16"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31" applyNumberFormat="0" applyFill="0" applyAlignment="0" applyProtection="0">
      <alignment vertical="center"/>
    </xf>
    <xf numFmtId="0" fontId="14" fillId="0" borderId="31" applyNumberFormat="0" applyFill="0" applyAlignment="0" applyProtection="0">
      <alignment vertical="center"/>
    </xf>
    <xf numFmtId="0" fontId="17" fillId="21" borderId="0" applyNumberFormat="0" applyBorder="0" applyAlignment="0" applyProtection="0">
      <alignment vertical="center"/>
    </xf>
    <xf numFmtId="0" fontId="16" fillId="0" borderId="32" applyNumberFormat="0" applyFill="0" applyAlignment="0" applyProtection="0">
      <alignment vertical="center"/>
    </xf>
    <xf numFmtId="0" fontId="17" fillId="9" borderId="0" applyNumberFormat="0" applyBorder="0" applyAlignment="0" applyProtection="0">
      <alignment vertical="center"/>
    </xf>
    <xf numFmtId="0" fontId="29" fillId="19" borderId="37" applyNumberFormat="0" applyAlignment="0" applyProtection="0">
      <alignment vertical="center"/>
    </xf>
    <xf numFmtId="0" fontId="25" fillId="19" borderId="35" applyNumberFormat="0" applyAlignment="0" applyProtection="0">
      <alignment vertical="center"/>
    </xf>
    <xf numFmtId="0" fontId="22" fillId="13" borderId="34" applyNumberFormat="0" applyAlignment="0" applyProtection="0">
      <alignment vertical="center"/>
    </xf>
    <xf numFmtId="0" fontId="13" fillId="5" borderId="0" applyNumberFormat="0" applyBorder="0" applyAlignment="0" applyProtection="0">
      <alignment vertical="center"/>
    </xf>
    <xf numFmtId="0" fontId="17" fillId="27" borderId="0" applyNumberFormat="0" applyBorder="0" applyAlignment="0" applyProtection="0">
      <alignment vertical="center"/>
    </xf>
    <xf numFmtId="0" fontId="26" fillId="0" borderId="36" applyNumberFormat="0" applyFill="0" applyAlignment="0" applyProtection="0">
      <alignment vertical="center"/>
    </xf>
    <xf numFmtId="0" fontId="30" fillId="0" borderId="38" applyNumberFormat="0" applyFill="0" applyAlignment="0" applyProtection="0">
      <alignment vertical="center"/>
    </xf>
    <xf numFmtId="0" fontId="31" fillId="30" borderId="0" applyNumberFormat="0" applyBorder="0" applyAlignment="0" applyProtection="0">
      <alignment vertical="center"/>
    </xf>
    <xf numFmtId="0" fontId="23" fillId="15" borderId="0" applyNumberFormat="0" applyBorder="0" applyAlignment="0" applyProtection="0">
      <alignment vertical="center"/>
    </xf>
    <xf numFmtId="0" fontId="13" fillId="23" borderId="0" applyNumberFormat="0" applyBorder="0" applyAlignment="0" applyProtection="0">
      <alignment vertical="center"/>
    </xf>
    <xf numFmtId="0" fontId="17" fillId="25" borderId="0" applyNumberFormat="0" applyBorder="0" applyAlignment="0" applyProtection="0">
      <alignment vertical="center"/>
    </xf>
    <xf numFmtId="0" fontId="13" fillId="18" borderId="0" applyNumberFormat="0" applyBorder="0" applyAlignment="0" applyProtection="0">
      <alignment vertical="center"/>
    </xf>
    <xf numFmtId="0" fontId="13" fillId="12" borderId="0" applyNumberFormat="0" applyBorder="0" applyAlignment="0" applyProtection="0">
      <alignment vertical="center"/>
    </xf>
    <xf numFmtId="0" fontId="13" fillId="29" borderId="0" applyNumberFormat="0" applyBorder="0" applyAlignment="0" applyProtection="0">
      <alignment vertical="center"/>
    </xf>
    <xf numFmtId="0" fontId="13" fillId="10" borderId="0" applyNumberFormat="0" applyBorder="0" applyAlignment="0" applyProtection="0">
      <alignment vertical="center"/>
    </xf>
    <xf numFmtId="0" fontId="17" fillId="24" borderId="0" applyNumberFormat="0" applyBorder="0" applyAlignment="0" applyProtection="0">
      <alignment vertical="center"/>
    </xf>
    <xf numFmtId="0" fontId="17" fillId="26" borderId="0" applyNumberFormat="0" applyBorder="0" applyAlignment="0" applyProtection="0">
      <alignment vertical="center"/>
    </xf>
    <xf numFmtId="0" fontId="13" fillId="28" borderId="0" applyNumberFormat="0" applyBorder="0" applyAlignment="0" applyProtection="0">
      <alignment vertical="center"/>
    </xf>
    <xf numFmtId="0" fontId="13" fillId="32" borderId="0" applyNumberFormat="0" applyBorder="0" applyAlignment="0" applyProtection="0">
      <alignment vertical="center"/>
    </xf>
    <xf numFmtId="0" fontId="17" fillId="33" borderId="0" applyNumberFormat="0" applyBorder="0" applyAlignment="0" applyProtection="0">
      <alignment vertical="center"/>
    </xf>
    <xf numFmtId="0" fontId="13" fillId="34" borderId="0" applyNumberFormat="0" applyBorder="0" applyAlignment="0" applyProtection="0">
      <alignment vertical="center"/>
    </xf>
    <xf numFmtId="0" fontId="17" fillId="6" borderId="0" applyNumberFormat="0" applyBorder="0" applyAlignment="0" applyProtection="0">
      <alignment vertical="center"/>
    </xf>
    <xf numFmtId="0" fontId="17" fillId="35" borderId="0" applyNumberFormat="0" applyBorder="0" applyAlignment="0" applyProtection="0">
      <alignment vertical="center"/>
    </xf>
    <xf numFmtId="0" fontId="13" fillId="31" borderId="0" applyNumberFormat="0" applyBorder="0" applyAlignment="0" applyProtection="0">
      <alignment vertical="center"/>
    </xf>
    <xf numFmtId="0" fontId="17" fillId="8" borderId="0" applyNumberFormat="0" applyBorder="0" applyAlignment="0" applyProtection="0">
      <alignment vertical="center"/>
    </xf>
  </cellStyleXfs>
  <cellXfs count="94">
    <xf numFmtId="0" fontId="0" fillId="0" borderId="0" xfId="0"/>
    <xf numFmtId="0" fontId="1" fillId="0" borderId="0" xfId="0" applyFont="1"/>
    <xf numFmtId="0" fontId="2" fillId="2" borderId="1" xfId="0" applyNumberFormat="1" applyFont="1" applyFill="1" applyBorder="1" applyAlignment="1" applyProtection="1">
      <alignment horizontal="center" vertical="center" wrapText="1"/>
    </xf>
    <xf numFmtId="0" fontId="3" fillId="2" borderId="2" xfId="0" applyNumberFormat="1" applyFont="1" applyFill="1" applyBorder="1" applyAlignment="1" applyProtection="1">
      <alignment horizontal="center" vertical="center" wrapText="1"/>
    </xf>
    <xf numFmtId="0" fontId="3" fillId="2" borderId="3" xfId="0" applyNumberFormat="1" applyFont="1" applyFill="1" applyBorder="1" applyAlignment="1" applyProtection="1">
      <alignment horizontal="center" vertical="center" wrapText="1"/>
    </xf>
    <xf numFmtId="0" fontId="1" fillId="2" borderId="4" xfId="0" applyFont="1" applyFill="1" applyBorder="1" applyAlignment="1">
      <alignment horizontal="center" vertical="center"/>
    </xf>
    <xf numFmtId="0" fontId="2" fillId="2" borderId="4" xfId="0" applyFont="1" applyFill="1" applyBorder="1" applyAlignment="1" applyProtection="1">
      <alignment horizontal="center" vertical="center" wrapText="1"/>
    </xf>
    <xf numFmtId="178" fontId="3" fillId="2" borderId="4" xfId="0" applyNumberFormat="1" applyFont="1" applyFill="1" applyBorder="1" applyAlignment="1" applyProtection="1">
      <alignment horizontal="center" vertical="center" wrapText="1"/>
    </xf>
    <xf numFmtId="177" fontId="3" fillId="2" borderId="4" xfId="0" applyNumberFormat="1" applyFont="1" applyFill="1" applyBorder="1" applyAlignment="1" applyProtection="1">
      <alignment horizontal="center" vertical="center" wrapText="1"/>
    </xf>
    <xf numFmtId="176" fontId="3" fillId="2" borderId="4" xfId="0" applyNumberFormat="1" applyFont="1" applyFill="1" applyBorder="1" applyAlignment="1" applyProtection="1">
      <alignment horizontal="center"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0" xfId="0" applyFont="1" applyFill="1"/>
    <xf numFmtId="0" fontId="4" fillId="2" borderId="7" xfId="0" applyFont="1" applyFill="1" applyBorder="1" applyAlignment="1">
      <alignment horizontal="center"/>
    </xf>
    <xf numFmtId="0" fontId="5" fillId="2" borderId="0" xfId="0" applyFont="1" applyFill="1" applyAlignment="1">
      <alignment horizontal="center"/>
    </xf>
    <xf numFmtId="0" fontId="4" fillId="2" borderId="4" xfId="0" applyNumberFormat="1" applyFont="1" applyFill="1" applyBorder="1"/>
    <xf numFmtId="0" fontId="4" fillId="2" borderId="4" xfId="0" applyNumberFormat="1" applyFont="1" applyFill="1" applyBorder="1" applyAlignment="1">
      <alignment horizontal="center" vertical="center"/>
    </xf>
    <xf numFmtId="0" fontId="5" fillId="2" borderId="4" xfId="0" applyFont="1" applyFill="1" applyBorder="1" applyAlignment="1">
      <alignment horizontal="center"/>
    </xf>
    <xf numFmtId="0" fontId="4" fillId="2" borderId="4" xfId="0" applyFont="1" applyFill="1" applyBorder="1"/>
    <xf numFmtId="179" fontId="5" fillId="2" borderId="4" xfId="0" applyNumberFormat="1" applyFont="1" applyFill="1" applyBorder="1"/>
    <xf numFmtId="180" fontId="5" fillId="2" borderId="4" xfId="0" applyNumberFormat="1" applyFont="1" applyFill="1" applyBorder="1"/>
    <xf numFmtId="0" fontId="5" fillId="2" borderId="4" xfId="0" applyFont="1" applyFill="1" applyBorder="1"/>
    <xf numFmtId="0" fontId="5" fillId="2" borderId="0" xfId="0" applyFont="1" applyFill="1"/>
    <xf numFmtId="0" fontId="5" fillId="2" borderId="0" xfId="0" applyFont="1" applyFill="1" applyAlignment="1">
      <alignment horizontal="center" vertical="center"/>
    </xf>
    <xf numFmtId="0" fontId="6" fillId="0" borderId="8" xfId="0" applyFont="1" applyBorder="1" applyAlignment="1" applyProtection="1">
      <alignment horizontal="center" vertical="center" wrapText="1"/>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3" borderId="11" xfId="0" applyFont="1" applyFill="1" applyBorder="1" applyAlignment="1">
      <alignment horizontal="center" vertical="center"/>
    </xf>
    <xf numFmtId="0" fontId="8" fillId="3" borderId="4" xfId="0" applyFont="1" applyFill="1" applyBorder="1" applyAlignment="1">
      <alignment horizontal="center" vertical="center"/>
    </xf>
    <xf numFmtId="0" fontId="8" fillId="0" borderId="4"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7" fillId="3" borderId="4"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1" xfId="0" applyFont="1" applyFill="1" applyBorder="1" applyAlignment="1">
      <alignment horizontal="center" vertical="center"/>
    </xf>
    <xf numFmtId="0" fontId="7"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7" fillId="3" borderId="14" xfId="0" applyFont="1" applyFill="1" applyBorder="1" applyAlignment="1">
      <alignment horizontal="center" vertical="center"/>
    </xf>
    <xf numFmtId="0" fontId="7" fillId="3" borderId="12" xfId="0" applyFont="1" applyFill="1" applyBorder="1" applyAlignment="1">
      <alignment horizontal="center" vertical="center"/>
    </xf>
    <xf numFmtId="0" fontId="8" fillId="0" borderId="13" xfId="0" applyFont="1" applyBorder="1" applyAlignment="1" applyProtection="1">
      <alignment horizontal="center" vertical="center"/>
      <protection locked="0"/>
    </xf>
    <xf numFmtId="0" fontId="8" fillId="0" borderId="14" xfId="0" applyFont="1" applyBorder="1" applyAlignment="1" applyProtection="1">
      <alignment horizontal="center" vertical="center"/>
      <protection locked="0"/>
    </xf>
    <xf numFmtId="0" fontId="8" fillId="0" borderId="12" xfId="0" applyFont="1" applyBorder="1" applyAlignment="1" applyProtection="1">
      <alignment vertical="center"/>
      <protection locked="0"/>
    </xf>
    <xf numFmtId="0" fontId="7" fillId="4" borderId="11"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4" borderId="15" xfId="0" applyFont="1" applyFill="1" applyBorder="1" applyAlignment="1">
      <alignment horizontal="left" vertical="center" wrapText="1"/>
    </xf>
    <xf numFmtId="0" fontId="7" fillId="4" borderId="16"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9" fillId="4" borderId="4" xfId="0" applyFont="1" applyFill="1" applyBorder="1" applyAlignment="1">
      <alignment vertical="center" wrapText="1"/>
    </xf>
    <xf numFmtId="179" fontId="8" fillId="4" borderId="4" xfId="0" applyNumberFormat="1" applyFont="1" applyFill="1" applyBorder="1" applyAlignment="1">
      <alignment horizontal="center" vertical="center" wrapText="1"/>
    </xf>
    <xf numFmtId="0" fontId="8" fillId="3" borderId="12" xfId="0" applyFont="1" applyFill="1" applyBorder="1" applyAlignment="1">
      <alignment horizontal="center" vertical="center" wrapText="1"/>
    </xf>
    <xf numFmtId="0" fontId="10" fillId="0" borderId="11" xfId="0" applyFont="1" applyBorder="1" applyAlignment="1" applyProtection="1">
      <alignment horizontal="center" vertical="center" wrapText="1"/>
      <protection locked="0"/>
    </xf>
    <xf numFmtId="0" fontId="11" fillId="3" borderId="4" xfId="0" applyFont="1" applyFill="1" applyBorder="1" applyAlignment="1">
      <alignment vertical="center" wrapText="1"/>
    </xf>
    <xf numFmtId="179" fontId="8" fillId="3" borderId="4" xfId="0" applyNumberFormat="1" applyFont="1" applyFill="1" applyBorder="1" applyAlignment="1">
      <alignment horizontal="center" vertical="center" wrapText="1"/>
    </xf>
    <xf numFmtId="0" fontId="12" fillId="3" borderId="12" xfId="0" applyFont="1" applyFill="1" applyBorder="1" applyAlignment="1">
      <alignment horizontal="justify" vertical="center" wrapText="1"/>
    </xf>
    <xf numFmtId="0" fontId="12" fillId="0" borderId="11" xfId="0" applyFont="1" applyBorder="1" applyAlignment="1" applyProtection="1">
      <alignment horizontal="center" vertical="center" wrapText="1"/>
      <protection locked="0"/>
    </xf>
    <xf numFmtId="0" fontId="10" fillId="3" borderId="12" xfId="0" applyFont="1" applyFill="1" applyBorder="1" applyAlignment="1">
      <alignment horizontal="justify" vertical="center" wrapText="1"/>
    </xf>
    <xf numFmtId="0" fontId="12" fillId="3" borderId="4" xfId="0" applyFont="1" applyFill="1" applyBorder="1" applyAlignment="1">
      <alignment horizontal="left" vertical="center" wrapText="1"/>
    </xf>
    <xf numFmtId="0" fontId="5" fillId="0" borderId="4" xfId="0" applyFont="1" applyBorder="1" applyAlignment="1" applyProtection="1">
      <alignment horizontal="center" vertical="center"/>
      <protection locked="0"/>
    </xf>
    <xf numFmtId="0" fontId="12" fillId="3" borderId="4" xfId="0" applyFont="1" applyFill="1" applyBorder="1" applyAlignment="1">
      <alignment vertical="center" wrapText="1"/>
    </xf>
    <xf numFmtId="179" fontId="3" fillId="0" borderId="4" xfId="0" applyNumberFormat="1" applyFont="1" applyBorder="1" applyAlignment="1" applyProtection="1">
      <alignment horizontal="center" vertical="center"/>
      <protection locked="0"/>
    </xf>
    <xf numFmtId="0" fontId="12" fillId="2" borderId="0" xfId="0" applyFont="1" applyFill="1" applyBorder="1" applyAlignment="1">
      <alignment vertical="center" wrapText="1"/>
    </xf>
    <xf numFmtId="179" fontId="3" fillId="3" borderId="4" xfId="0" applyNumberFormat="1" applyFont="1" applyFill="1" applyBorder="1" applyAlignment="1">
      <alignment horizontal="center" vertical="center"/>
    </xf>
    <xf numFmtId="0" fontId="12" fillId="2" borderId="0" xfId="0" applyFont="1" applyFill="1" applyBorder="1" applyAlignment="1">
      <alignment horizontal="justify" vertical="center" wrapText="1"/>
    </xf>
    <xf numFmtId="0" fontId="12" fillId="0" borderId="4" xfId="0" applyFont="1" applyBorder="1" applyAlignment="1" applyProtection="1">
      <alignment horizontal="center" vertical="center" wrapText="1"/>
      <protection locked="0"/>
    </xf>
    <xf numFmtId="0" fontId="11" fillId="3" borderId="4" xfId="0" applyFont="1" applyFill="1" applyBorder="1" applyAlignment="1">
      <alignment horizontal="left" vertical="center" wrapText="1"/>
    </xf>
    <xf numFmtId="179" fontId="11" fillId="3" borderId="4" xfId="0" applyNumberFormat="1" applyFont="1" applyFill="1" applyBorder="1" applyAlignment="1">
      <alignment horizontal="center" vertical="center" wrapText="1"/>
    </xf>
    <xf numFmtId="179" fontId="3" fillId="0" borderId="4" xfId="0" applyNumberFormat="1" applyFont="1" applyBorder="1" applyAlignment="1" applyProtection="1">
      <alignment horizontal="center" vertical="center" wrapText="1"/>
      <protection locked="0"/>
    </xf>
    <xf numFmtId="0" fontId="10" fillId="3" borderId="12" xfId="0" applyFont="1" applyFill="1" applyBorder="1" applyAlignment="1">
      <alignment horizontal="left" vertical="center" wrapText="1"/>
    </xf>
    <xf numFmtId="0" fontId="12" fillId="3" borderId="12" xfId="0" applyFont="1" applyFill="1" applyBorder="1" applyAlignment="1">
      <alignment horizontal="left" vertical="center" wrapText="1"/>
    </xf>
    <xf numFmtId="179" fontId="3" fillId="3" borderId="4" xfId="0" applyNumberFormat="1" applyFont="1" applyFill="1" applyBorder="1" applyAlignment="1">
      <alignment horizontal="center" vertical="center" wrapText="1"/>
    </xf>
    <xf numFmtId="179" fontId="8" fillId="3" borderId="4" xfId="0" applyNumberFormat="1" applyFont="1" applyFill="1" applyBorder="1" applyAlignment="1" applyProtection="1">
      <alignment horizontal="center" vertical="center" wrapText="1"/>
      <protection locked="0"/>
    </xf>
    <xf numFmtId="0" fontId="10" fillId="3" borderId="17" xfId="0" applyFont="1" applyFill="1" applyBorder="1" applyAlignment="1">
      <alignment vertical="center" wrapText="1"/>
    </xf>
    <xf numFmtId="0" fontId="12" fillId="3" borderId="18" xfId="0" applyFont="1" applyFill="1" applyBorder="1" applyAlignment="1">
      <alignment vertical="center" wrapText="1"/>
    </xf>
    <xf numFmtId="0" fontId="12" fillId="3" borderId="19" xfId="0" applyFont="1" applyFill="1" applyBorder="1" applyAlignment="1">
      <alignment vertical="center" wrapText="1"/>
    </xf>
    <xf numFmtId="0" fontId="12" fillId="0" borderId="20" xfId="0" applyFont="1" applyBorder="1" applyAlignment="1" applyProtection="1">
      <alignment horizontal="center" vertical="center" wrapText="1"/>
      <protection locked="0"/>
    </xf>
    <xf numFmtId="0" fontId="11" fillId="3" borderId="21" xfId="0" applyFont="1" applyFill="1" applyBorder="1" applyAlignment="1">
      <alignment vertical="center" wrapText="1"/>
    </xf>
    <xf numFmtId="179" fontId="3" fillId="0" borderId="21" xfId="0" applyNumberFormat="1" applyFont="1" applyBorder="1" applyAlignment="1" applyProtection="1">
      <alignment horizontal="center" vertical="center" wrapText="1"/>
      <protection locked="0"/>
    </xf>
    <xf numFmtId="0" fontId="10" fillId="3" borderId="22" xfId="0" applyFont="1" applyFill="1" applyBorder="1" applyAlignment="1">
      <alignment horizontal="justify" vertical="center" wrapText="1"/>
    </xf>
    <xf numFmtId="0" fontId="10" fillId="0" borderId="23" xfId="0" applyFont="1" applyBorder="1" applyAlignment="1">
      <alignment horizontal="justify" vertical="center"/>
    </xf>
    <xf numFmtId="0" fontId="5" fillId="0" borderId="24" xfId="0" applyFont="1" applyBorder="1"/>
    <xf numFmtId="0" fontId="5" fillId="0" borderId="24" xfId="0" applyFont="1" applyBorder="1" applyAlignment="1">
      <alignment horizontal="center" vertical="center"/>
    </xf>
    <xf numFmtId="0" fontId="5" fillId="0" borderId="25" xfId="0" applyFont="1" applyBorder="1"/>
    <xf numFmtId="0" fontId="12" fillId="0" borderId="26" xfId="0" applyFont="1" applyBorder="1" applyAlignment="1"/>
    <xf numFmtId="0" fontId="12" fillId="0" borderId="0" xfId="0" applyFont="1" applyAlignment="1"/>
    <xf numFmtId="0" fontId="12" fillId="0" borderId="27" xfId="0" applyFont="1" applyBorder="1" applyAlignment="1"/>
    <xf numFmtId="0" fontId="12" fillId="0" borderId="26" xfId="0" applyFont="1" applyBorder="1" applyAlignment="1">
      <alignment wrapText="1"/>
    </xf>
    <xf numFmtId="0" fontId="12" fillId="0" borderId="0" xfId="0" applyFont="1" applyAlignment="1">
      <alignment wrapText="1"/>
    </xf>
    <xf numFmtId="0" fontId="12" fillId="0" borderId="27" xfId="0" applyFont="1" applyBorder="1" applyAlignment="1">
      <alignment wrapText="1"/>
    </xf>
    <xf numFmtId="0" fontId="5" fillId="0" borderId="28" xfId="0" applyFont="1" applyBorder="1"/>
    <xf numFmtId="0" fontId="5" fillId="0" borderId="29" xfId="0" applyFont="1" applyBorder="1"/>
    <xf numFmtId="0" fontId="5" fillId="0" borderId="29" xfId="0" applyFont="1" applyBorder="1" applyAlignment="1">
      <alignment horizontal="center" vertical="center"/>
    </xf>
    <xf numFmtId="0" fontId="5" fillId="0" borderId="30" xfId="0" applyFont="1"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80"/>
  <sheetViews>
    <sheetView showGridLines="0" view="pageBreakPreview" zoomScaleNormal="90" zoomScaleSheetLayoutView="100" workbookViewId="0">
      <selection activeCell="C3" sqref="C3:D3"/>
    </sheetView>
  </sheetViews>
  <sheetFormatPr defaultColWidth="9" defaultRowHeight="15" outlineLevelCol="6"/>
  <cols>
    <col min="1" max="1" width="13" style="23" customWidth="1"/>
    <col min="2" max="2" width="17.0916666666667" style="23" customWidth="1"/>
    <col min="3" max="3" width="14.3666666666667" style="23" customWidth="1"/>
    <col min="4" max="4" width="31.3666666666667" style="23" customWidth="1"/>
    <col min="5" max="5" width="16.725" style="24" customWidth="1"/>
    <col min="6" max="6" width="64" style="23" customWidth="1"/>
    <col min="7" max="16384" width="9" style="23"/>
  </cols>
  <sheetData>
    <row r="1" ht="62" customHeight="1" spans="1:6">
      <c r="A1" s="25" t="s">
        <v>0</v>
      </c>
      <c r="B1" s="26"/>
      <c r="C1" s="26"/>
      <c r="D1" s="26"/>
      <c r="E1" s="26"/>
      <c r="F1" s="27"/>
    </row>
    <row r="2" ht="20.15" customHeight="1" spans="1:6">
      <c r="A2" s="28" t="s">
        <v>1</v>
      </c>
      <c r="B2" s="29"/>
      <c r="C2" s="30"/>
      <c r="D2" s="30"/>
      <c r="E2" s="30"/>
      <c r="F2" s="31"/>
    </row>
    <row r="3" ht="20.15" customHeight="1" spans="1:6">
      <c r="A3" s="28" t="s">
        <v>2</v>
      </c>
      <c r="B3" s="29"/>
      <c r="C3" s="30"/>
      <c r="D3" s="30"/>
      <c r="E3" s="32" t="s">
        <v>3</v>
      </c>
      <c r="F3" s="31"/>
    </row>
    <row r="4" ht="20.15" customHeight="1" spans="1:6">
      <c r="A4" s="28" t="s">
        <v>4</v>
      </c>
      <c r="B4" s="29"/>
      <c r="C4" s="29"/>
      <c r="D4" s="29"/>
      <c r="E4" s="29"/>
      <c r="F4" s="33"/>
    </row>
    <row r="5" ht="20.15" customHeight="1" spans="1:6">
      <c r="A5" s="34"/>
      <c r="B5" s="35" t="s">
        <v>5</v>
      </c>
      <c r="C5" s="36"/>
      <c r="D5" s="35" t="s">
        <v>6</v>
      </c>
      <c r="E5" s="37"/>
      <c r="F5" s="38" t="s">
        <v>7</v>
      </c>
    </row>
    <row r="6" ht="20.15" customHeight="1" spans="1:6">
      <c r="A6" s="28" t="s">
        <v>8</v>
      </c>
      <c r="B6" s="39"/>
      <c r="C6" s="40"/>
      <c r="D6" s="39"/>
      <c r="E6" s="40"/>
      <c r="F6" s="41"/>
    </row>
    <row r="7" ht="20.15" customHeight="1" spans="1:6">
      <c r="A7" s="28" t="s">
        <v>9</v>
      </c>
      <c r="B7" s="39"/>
      <c r="C7" s="40"/>
      <c r="D7" s="39"/>
      <c r="E7" s="40"/>
      <c r="F7" s="41"/>
    </row>
    <row r="8" ht="20.15" customHeight="1" spans="1:6">
      <c r="A8" s="42" t="s">
        <v>10</v>
      </c>
      <c r="B8" s="43"/>
      <c r="C8" s="43"/>
      <c r="D8" s="43"/>
      <c r="E8" s="44" t="s">
        <v>11</v>
      </c>
      <c r="F8" s="45" t="s">
        <v>12</v>
      </c>
    </row>
    <row r="9" ht="25" customHeight="1" spans="1:6">
      <c r="A9" s="46" t="s">
        <v>13</v>
      </c>
      <c r="B9" s="47"/>
      <c r="C9" s="48"/>
      <c r="D9" s="49" t="s">
        <v>14</v>
      </c>
      <c r="E9" s="50" t="e">
        <f>E10+E42</f>
        <v>#N/A</v>
      </c>
      <c r="F9" s="51"/>
    </row>
    <row r="10" ht="25" customHeight="1" spans="1:6">
      <c r="A10" s="52" t="s">
        <v>15</v>
      </c>
      <c r="B10" s="53" t="s">
        <v>16</v>
      </c>
      <c r="C10" s="53"/>
      <c r="D10" s="53"/>
      <c r="E10" s="54" t="e">
        <f>E11+E24+E33</f>
        <v>#N/A</v>
      </c>
      <c r="F10" s="55"/>
    </row>
    <row r="11" ht="25" customHeight="1" spans="1:6">
      <c r="A11" s="56"/>
      <c r="B11" s="53" t="s">
        <v>17</v>
      </c>
      <c r="C11" s="53"/>
      <c r="D11" s="53"/>
      <c r="E11" s="54" t="e">
        <f>(E12*E13*E14*E15+E16*E17*E18*E19+E20*E21*E22*E23)*44/12</f>
        <v>#N/A</v>
      </c>
      <c r="F11" s="57" t="s">
        <v>18</v>
      </c>
    </row>
    <row r="12" ht="25" customHeight="1" spans="1:7">
      <c r="A12" s="56"/>
      <c r="B12" s="58" t="s">
        <v>19</v>
      </c>
      <c r="C12" s="59"/>
      <c r="D12" s="60" t="s">
        <v>20</v>
      </c>
      <c r="E12" s="61"/>
      <c r="F12" s="55"/>
      <c r="G12" s="62"/>
    </row>
    <row r="13" ht="25" customHeight="1" spans="1:7">
      <c r="A13" s="56"/>
      <c r="B13" s="58"/>
      <c r="C13" s="59"/>
      <c r="D13" s="60" t="s">
        <v>21</v>
      </c>
      <c r="E13" s="63" t="e">
        <f>VLOOKUP(C12,'附录-指南参考值'!B:G,2,FALSE)</f>
        <v>#N/A</v>
      </c>
      <c r="F13" s="57" t="s">
        <v>22</v>
      </c>
      <c r="G13" s="62"/>
    </row>
    <row r="14" ht="25" customHeight="1" spans="1:7">
      <c r="A14" s="56"/>
      <c r="B14" s="58"/>
      <c r="C14" s="59"/>
      <c r="D14" s="60" t="s">
        <v>23</v>
      </c>
      <c r="E14" s="63" t="e">
        <f>VLOOKUP(C12,'附录-指南参考值'!B:G,4,FALSE)</f>
        <v>#N/A</v>
      </c>
      <c r="F14" s="57" t="s">
        <v>22</v>
      </c>
      <c r="G14" s="62"/>
    </row>
    <row r="15" ht="25" customHeight="1" spans="1:7">
      <c r="A15" s="56"/>
      <c r="B15" s="58"/>
      <c r="C15" s="59"/>
      <c r="D15" s="60" t="s">
        <v>24</v>
      </c>
      <c r="E15" s="63" t="e">
        <f>VLOOKUP(C12,'附录-指南参考值'!B:G,6,FALSE)</f>
        <v>#N/A</v>
      </c>
      <c r="F15" s="57" t="s">
        <v>22</v>
      </c>
      <c r="G15" s="62"/>
    </row>
    <row r="16" ht="25" customHeight="1" spans="1:7">
      <c r="A16" s="56"/>
      <c r="B16" s="58" t="s">
        <v>25</v>
      </c>
      <c r="C16" s="59"/>
      <c r="D16" s="60" t="s">
        <v>26</v>
      </c>
      <c r="E16" s="61"/>
      <c r="F16" s="55"/>
      <c r="G16" s="64"/>
    </row>
    <row r="17" ht="25" customHeight="1" spans="1:7">
      <c r="A17" s="56"/>
      <c r="B17" s="58"/>
      <c r="C17" s="59"/>
      <c r="D17" s="60" t="s">
        <v>27</v>
      </c>
      <c r="E17" s="63" t="e">
        <f>VLOOKUP(C16,'附录-指南参考值'!B:G,2,FALSE)</f>
        <v>#N/A</v>
      </c>
      <c r="F17" s="57" t="s">
        <v>22</v>
      </c>
      <c r="G17" s="64"/>
    </row>
    <row r="18" ht="25" customHeight="1" spans="1:7">
      <c r="A18" s="56"/>
      <c r="B18" s="58"/>
      <c r="C18" s="59"/>
      <c r="D18" s="60" t="s">
        <v>28</v>
      </c>
      <c r="E18" s="63" t="e">
        <f>VLOOKUP(C16,'附录-指南参考值'!B:G,4,FALSE)</f>
        <v>#N/A</v>
      </c>
      <c r="F18" s="57" t="s">
        <v>22</v>
      </c>
      <c r="G18" s="64"/>
    </row>
    <row r="19" ht="25" customHeight="1" spans="1:7">
      <c r="A19" s="56"/>
      <c r="B19" s="58"/>
      <c r="C19" s="59"/>
      <c r="D19" s="60" t="s">
        <v>29</v>
      </c>
      <c r="E19" s="63" t="e">
        <f>VLOOKUP(C16,'附录-指南参考值'!B:G,6,FALSE)</f>
        <v>#N/A</v>
      </c>
      <c r="F19" s="57" t="s">
        <v>22</v>
      </c>
      <c r="G19" s="64"/>
    </row>
    <row r="20" ht="25" customHeight="1" spans="1:7">
      <c r="A20" s="56"/>
      <c r="B20" s="58" t="s">
        <v>30</v>
      </c>
      <c r="C20" s="65"/>
      <c r="D20" s="60" t="s">
        <v>31</v>
      </c>
      <c r="E20" s="61"/>
      <c r="F20" s="55"/>
      <c r="G20" s="62"/>
    </row>
    <row r="21" ht="25" customHeight="1" spans="1:7">
      <c r="A21" s="56"/>
      <c r="B21" s="58"/>
      <c r="C21" s="65"/>
      <c r="D21" s="60" t="s">
        <v>32</v>
      </c>
      <c r="E21" s="63" t="e">
        <f>VLOOKUP(C20,'附录-指南参考值'!B:G,2,FALSE)</f>
        <v>#N/A</v>
      </c>
      <c r="F21" s="57" t="s">
        <v>22</v>
      </c>
      <c r="G21" s="62"/>
    </row>
    <row r="22" ht="25" customHeight="1" spans="1:7">
      <c r="A22" s="56"/>
      <c r="B22" s="58"/>
      <c r="C22" s="65"/>
      <c r="D22" s="60" t="s">
        <v>33</v>
      </c>
      <c r="E22" s="63" t="e">
        <f>VLOOKUP(C20,'附录-指南参考值'!B:G,4,FALSE)</f>
        <v>#N/A</v>
      </c>
      <c r="F22" s="57" t="s">
        <v>22</v>
      </c>
      <c r="G22" s="62"/>
    </row>
    <row r="23" ht="25" customHeight="1" spans="1:7">
      <c r="A23" s="56"/>
      <c r="B23" s="58"/>
      <c r="C23" s="65"/>
      <c r="D23" s="60" t="s">
        <v>34</v>
      </c>
      <c r="E23" s="63" t="e">
        <f>VLOOKUP(C20,'附录-指南参考值'!B:G,6,FALSE)</f>
        <v>#N/A</v>
      </c>
      <c r="F23" s="57" t="s">
        <v>22</v>
      </c>
      <c r="G23" s="62"/>
    </row>
    <row r="24" ht="25" customHeight="1" spans="1:6">
      <c r="A24" s="56"/>
      <c r="B24" s="66" t="s">
        <v>35</v>
      </c>
      <c r="C24" s="66"/>
      <c r="D24" s="66"/>
      <c r="E24" s="54">
        <f>SUMPRODUCT(E25:E28,E29:E32)</f>
        <v>0</v>
      </c>
      <c r="F24" s="57" t="s">
        <v>18</v>
      </c>
    </row>
    <row r="25" ht="25" customHeight="1" spans="1:6">
      <c r="A25" s="56"/>
      <c r="B25" s="58" t="s">
        <v>36</v>
      </c>
      <c r="C25" s="67">
        <f>E25+E26+E27+E28</f>
        <v>0</v>
      </c>
      <c r="D25" s="58" t="s">
        <v>37</v>
      </c>
      <c r="E25" s="68"/>
      <c r="F25" s="69" t="s">
        <v>38</v>
      </c>
    </row>
    <row r="26" ht="25" customHeight="1" spans="1:6">
      <c r="A26" s="56"/>
      <c r="B26" s="58"/>
      <c r="C26" s="67"/>
      <c r="D26" s="58" t="s">
        <v>39</v>
      </c>
      <c r="E26" s="68"/>
      <c r="F26" s="70"/>
    </row>
    <row r="27" ht="25" customHeight="1" spans="1:6">
      <c r="A27" s="56"/>
      <c r="B27" s="58"/>
      <c r="C27" s="67"/>
      <c r="D27" s="58" t="s">
        <v>40</v>
      </c>
      <c r="E27" s="68"/>
      <c r="F27" s="70"/>
    </row>
    <row r="28" ht="25" customHeight="1" spans="1:6">
      <c r="A28" s="56"/>
      <c r="B28" s="58"/>
      <c r="C28" s="67"/>
      <c r="D28" s="60" t="s">
        <v>41</v>
      </c>
      <c r="E28" s="68"/>
      <c r="F28" s="70"/>
    </row>
    <row r="29" ht="25" customHeight="1" spans="1:6">
      <c r="A29" s="56"/>
      <c r="B29" s="58" t="s">
        <v>42</v>
      </c>
      <c r="C29" s="67" t="e">
        <f>SUMPRODUCT(E25:E28,E29:E32)/C25</f>
        <v>#DIV/0!</v>
      </c>
      <c r="D29" s="58" t="s">
        <v>43</v>
      </c>
      <c r="E29" s="71">
        <v>0.6101</v>
      </c>
      <c r="F29" s="69" t="s">
        <v>44</v>
      </c>
    </row>
    <row r="30" ht="25" customHeight="1" spans="1:6">
      <c r="A30" s="56"/>
      <c r="B30" s="58"/>
      <c r="C30" s="67"/>
      <c r="D30" s="58" t="s">
        <v>45</v>
      </c>
      <c r="E30" s="71">
        <v>0.6101</v>
      </c>
      <c r="F30" s="70"/>
    </row>
    <row r="31" ht="25" customHeight="1" spans="1:6">
      <c r="A31" s="56"/>
      <c r="B31" s="58"/>
      <c r="C31" s="67"/>
      <c r="D31" s="58" t="s">
        <v>46</v>
      </c>
      <c r="E31" s="71">
        <v>0</v>
      </c>
      <c r="F31" s="70"/>
    </row>
    <row r="32" ht="25" customHeight="1" spans="1:6">
      <c r="A32" s="56"/>
      <c r="B32" s="58"/>
      <c r="C32" s="67"/>
      <c r="D32" s="60" t="s">
        <v>47</v>
      </c>
      <c r="E32" s="71">
        <v>0</v>
      </c>
      <c r="F32" s="70"/>
    </row>
    <row r="33" ht="25" customHeight="1" spans="1:6">
      <c r="A33" s="56"/>
      <c r="B33" s="66" t="s">
        <v>48</v>
      </c>
      <c r="C33" s="66"/>
      <c r="D33" s="66"/>
      <c r="E33" s="72">
        <f>SUMPRODUCT(E34:E36,E37:E39)</f>
        <v>0</v>
      </c>
      <c r="F33" s="57" t="s">
        <v>18</v>
      </c>
    </row>
    <row r="34" ht="25" customHeight="1" spans="1:6">
      <c r="A34" s="56"/>
      <c r="B34" s="58" t="s">
        <v>49</v>
      </c>
      <c r="C34" s="67">
        <f>E34+E35+E36</f>
        <v>0</v>
      </c>
      <c r="D34" s="58" t="s">
        <v>50</v>
      </c>
      <c r="E34" s="68"/>
      <c r="F34" s="69" t="s">
        <v>51</v>
      </c>
    </row>
    <row r="35" ht="25" customHeight="1" spans="1:6">
      <c r="A35" s="56"/>
      <c r="B35" s="58"/>
      <c r="C35" s="67"/>
      <c r="D35" s="58" t="s">
        <v>52</v>
      </c>
      <c r="E35" s="68"/>
      <c r="F35" s="70"/>
    </row>
    <row r="36" ht="25" customHeight="1" spans="1:6">
      <c r="A36" s="56"/>
      <c r="B36" s="58"/>
      <c r="C36" s="67"/>
      <c r="D36" s="60" t="s">
        <v>53</v>
      </c>
      <c r="E36" s="68"/>
      <c r="F36" s="70"/>
    </row>
    <row r="37" ht="25" customHeight="1" spans="1:6">
      <c r="A37" s="56"/>
      <c r="B37" s="58" t="s">
        <v>54</v>
      </c>
      <c r="C37" s="67" t="e">
        <f>SUMPRODUCT(E34:E36,E37:E39)/C34</f>
        <v>#DIV/0!</v>
      </c>
      <c r="D37" s="58" t="s">
        <v>55</v>
      </c>
      <c r="E37" s="71">
        <v>0</v>
      </c>
      <c r="F37" s="73" t="s">
        <v>56</v>
      </c>
    </row>
    <row r="38" ht="25" customHeight="1" spans="1:6">
      <c r="A38" s="56"/>
      <c r="B38" s="58"/>
      <c r="C38" s="67"/>
      <c r="D38" s="58" t="s">
        <v>57</v>
      </c>
      <c r="E38" s="68"/>
      <c r="F38" s="74"/>
    </row>
    <row r="39" ht="25" customHeight="1" spans="1:6">
      <c r="A39" s="56"/>
      <c r="B39" s="58"/>
      <c r="C39" s="67"/>
      <c r="D39" s="60" t="s">
        <v>58</v>
      </c>
      <c r="E39" s="68"/>
      <c r="F39" s="74"/>
    </row>
    <row r="40" ht="25" customHeight="1" spans="1:6">
      <c r="A40" s="56"/>
      <c r="B40" s="58"/>
      <c r="C40" s="67"/>
      <c r="D40" s="60" t="s">
        <v>59</v>
      </c>
      <c r="E40" s="71">
        <v>0.11</v>
      </c>
      <c r="F40" s="75"/>
    </row>
    <row r="41" ht="25" customHeight="1" spans="1:6">
      <c r="A41" s="56"/>
      <c r="B41" s="53" t="s">
        <v>60</v>
      </c>
      <c r="C41" s="53"/>
      <c r="D41" s="53"/>
      <c r="E41" s="68"/>
      <c r="F41" s="57" t="s">
        <v>61</v>
      </c>
    </row>
    <row r="42" ht="25" customHeight="1" spans="1:6">
      <c r="A42" s="52" t="s">
        <v>62</v>
      </c>
      <c r="B42" s="53" t="s">
        <v>16</v>
      </c>
      <c r="C42" s="53"/>
      <c r="D42" s="53"/>
      <c r="E42" s="54" t="e">
        <f>E43+E56+E65</f>
        <v>#N/A</v>
      </c>
      <c r="F42" s="55"/>
    </row>
    <row r="43" ht="25" customHeight="1" spans="1:6">
      <c r="A43" s="56"/>
      <c r="B43" s="53" t="s">
        <v>17</v>
      </c>
      <c r="C43" s="53"/>
      <c r="D43" s="53"/>
      <c r="E43" s="54" t="e">
        <f>(E44*E45*E46*E47+E48*E49*E50*E51+E52*E53*E54*E55)*44/12</f>
        <v>#N/A</v>
      </c>
      <c r="F43" s="57" t="s">
        <v>18</v>
      </c>
    </row>
    <row r="44" ht="25" customHeight="1" spans="1:7">
      <c r="A44" s="56"/>
      <c r="B44" s="58" t="s">
        <v>19</v>
      </c>
      <c r="C44" s="59"/>
      <c r="D44" s="60" t="s">
        <v>20</v>
      </c>
      <c r="E44" s="61"/>
      <c r="F44" s="55"/>
      <c r="G44" s="62"/>
    </row>
    <row r="45" ht="25" customHeight="1" spans="1:7">
      <c r="A45" s="56"/>
      <c r="B45" s="58"/>
      <c r="C45" s="59"/>
      <c r="D45" s="60" t="s">
        <v>21</v>
      </c>
      <c r="E45" s="63" t="e">
        <f>VLOOKUP(C44,'附录-指南参考值'!B:G,2,FALSE)</f>
        <v>#N/A</v>
      </c>
      <c r="F45" s="57" t="s">
        <v>22</v>
      </c>
      <c r="G45" s="62"/>
    </row>
    <row r="46" ht="25" customHeight="1" spans="1:7">
      <c r="A46" s="56"/>
      <c r="B46" s="58"/>
      <c r="C46" s="59"/>
      <c r="D46" s="60" t="s">
        <v>23</v>
      </c>
      <c r="E46" s="63" t="e">
        <f>VLOOKUP(C44,'附录-指南参考值'!B:G,4,FALSE)</f>
        <v>#N/A</v>
      </c>
      <c r="F46" s="57" t="s">
        <v>22</v>
      </c>
      <c r="G46" s="62"/>
    </row>
    <row r="47" ht="25" customHeight="1" spans="1:7">
      <c r="A47" s="56"/>
      <c r="B47" s="58"/>
      <c r="C47" s="59"/>
      <c r="D47" s="60" t="s">
        <v>24</v>
      </c>
      <c r="E47" s="63" t="e">
        <f>VLOOKUP(C44,'附录-指南参考值'!B:G,6,FALSE)</f>
        <v>#N/A</v>
      </c>
      <c r="F47" s="57" t="s">
        <v>22</v>
      </c>
      <c r="G47" s="62"/>
    </row>
    <row r="48" ht="25" customHeight="1" spans="1:7">
      <c r="A48" s="56"/>
      <c r="B48" s="58" t="s">
        <v>25</v>
      </c>
      <c r="C48" s="59"/>
      <c r="D48" s="60" t="s">
        <v>26</v>
      </c>
      <c r="E48" s="61"/>
      <c r="F48" s="55"/>
      <c r="G48" s="64"/>
    </row>
    <row r="49" ht="25" customHeight="1" spans="1:7">
      <c r="A49" s="56"/>
      <c r="B49" s="58"/>
      <c r="C49" s="59"/>
      <c r="D49" s="60" t="s">
        <v>27</v>
      </c>
      <c r="E49" s="63" t="e">
        <f>VLOOKUP(C48,'附录-指南参考值'!B:G,2,FALSE)</f>
        <v>#N/A</v>
      </c>
      <c r="F49" s="57" t="s">
        <v>22</v>
      </c>
      <c r="G49" s="64"/>
    </row>
    <row r="50" ht="25" customHeight="1" spans="1:7">
      <c r="A50" s="56"/>
      <c r="B50" s="58"/>
      <c r="C50" s="59"/>
      <c r="D50" s="60" t="s">
        <v>28</v>
      </c>
      <c r="E50" s="63" t="e">
        <f>VLOOKUP(C48,'附录-指南参考值'!B:G,4,FALSE)</f>
        <v>#N/A</v>
      </c>
      <c r="F50" s="57" t="s">
        <v>22</v>
      </c>
      <c r="G50" s="64"/>
    </row>
    <row r="51" ht="25" customHeight="1" spans="1:7">
      <c r="A51" s="56"/>
      <c r="B51" s="58"/>
      <c r="C51" s="59"/>
      <c r="D51" s="60" t="s">
        <v>29</v>
      </c>
      <c r="E51" s="63" t="e">
        <f>VLOOKUP(C48,'附录-指南参考值'!B:G,6,FALSE)</f>
        <v>#N/A</v>
      </c>
      <c r="F51" s="57" t="s">
        <v>22</v>
      </c>
      <c r="G51" s="64"/>
    </row>
    <row r="52" ht="25" customHeight="1" spans="1:7">
      <c r="A52" s="56"/>
      <c r="B52" s="58" t="s">
        <v>30</v>
      </c>
      <c r="C52" s="65"/>
      <c r="D52" s="60" t="s">
        <v>31</v>
      </c>
      <c r="E52" s="61"/>
      <c r="F52" s="55"/>
      <c r="G52" s="62"/>
    </row>
    <row r="53" ht="25" customHeight="1" spans="1:7">
      <c r="A53" s="56"/>
      <c r="B53" s="58"/>
      <c r="C53" s="65"/>
      <c r="D53" s="60" t="s">
        <v>32</v>
      </c>
      <c r="E53" s="63" t="e">
        <f>VLOOKUP(C52,'附录-指南参考值'!B:G,2,FALSE)</f>
        <v>#N/A</v>
      </c>
      <c r="F53" s="57" t="s">
        <v>22</v>
      </c>
      <c r="G53" s="62"/>
    </row>
    <row r="54" ht="25" customHeight="1" spans="1:7">
      <c r="A54" s="56"/>
      <c r="B54" s="58"/>
      <c r="C54" s="65"/>
      <c r="D54" s="60" t="s">
        <v>33</v>
      </c>
      <c r="E54" s="63" t="e">
        <f>VLOOKUP(C52,'附录-指南参考值'!B:G,4,FALSE)</f>
        <v>#N/A</v>
      </c>
      <c r="F54" s="57" t="s">
        <v>22</v>
      </c>
      <c r="G54" s="62"/>
    </row>
    <row r="55" ht="25" customHeight="1" spans="1:7">
      <c r="A55" s="56"/>
      <c r="B55" s="58"/>
      <c r="C55" s="65"/>
      <c r="D55" s="60" t="s">
        <v>34</v>
      </c>
      <c r="E55" s="63" t="e">
        <f>VLOOKUP(C52,'附录-指南参考值'!B:G,6,FALSE)</f>
        <v>#N/A</v>
      </c>
      <c r="F55" s="57" t="s">
        <v>22</v>
      </c>
      <c r="G55" s="62"/>
    </row>
    <row r="56" ht="25" customHeight="1" spans="1:6">
      <c r="A56" s="56"/>
      <c r="B56" s="66" t="s">
        <v>35</v>
      </c>
      <c r="C56" s="66"/>
      <c r="D56" s="66"/>
      <c r="E56" s="54">
        <f>SUMPRODUCT(E57:E60,E61:E64)</f>
        <v>0</v>
      </c>
      <c r="F56" s="57" t="s">
        <v>18</v>
      </c>
    </row>
    <row r="57" ht="25" customHeight="1" spans="1:6">
      <c r="A57" s="56"/>
      <c r="B57" s="58" t="s">
        <v>36</v>
      </c>
      <c r="C57" s="67">
        <f>E57+E58+E59+E60</f>
        <v>0</v>
      </c>
      <c r="D57" s="58" t="s">
        <v>37</v>
      </c>
      <c r="E57" s="68"/>
      <c r="F57" s="69" t="s">
        <v>38</v>
      </c>
    </row>
    <row r="58" ht="25" customHeight="1" spans="1:6">
      <c r="A58" s="56"/>
      <c r="B58" s="58"/>
      <c r="C58" s="67"/>
      <c r="D58" s="58" t="s">
        <v>39</v>
      </c>
      <c r="E58" s="68"/>
      <c r="F58" s="70"/>
    </row>
    <row r="59" ht="25" customHeight="1" spans="1:6">
      <c r="A59" s="56"/>
      <c r="B59" s="58"/>
      <c r="C59" s="67"/>
      <c r="D59" s="58" t="s">
        <v>40</v>
      </c>
      <c r="E59" s="68"/>
      <c r="F59" s="70"/>
    </row>
    <row r="60" ht="25" customHeight="1" spans="1:6">
      <c r="A60" s="56"/>
      <c r="B60" s="58"/>
      <c r="C60" s="67"/>
      <c r="D60" s="60" t="s">
        <v>41</v>
      </c>
      <c r="E60" s="68"/>
      <c r="F60" s="70"/>
    </row>
    <row r="61" ht="25" customHeight="1" spans="1:6">
      <c r="A61" s="56"/>
      <c r="B61" s="58" t="s">
        <v>42</v>
      </c>
      <c r="C61" s="67" t="e">
        <f>SUMPRODUCT(E57:E60,E61:E64)/C57</f>
        <v>#DIV/0!</v>
      </c>
      <c r="D61" s="58" t="s">
        <v>43</v>
      </c>
      <c r="E61" s="71">
        <v>0.6101</v>
      </c>
      <c r="F61" s="69" t="s">
        <v>44</v>
      </c>
    </row>
    <row r="62" ht="25" customHeight="1" spans="1:6">
      <c r="A62" s="56"/>
      <c r="B62" s="58"/>
      <c r="C62" s="67"/>
      <c r="D62" s="58" t="s">
        <v>45</v>
      </c>
      <c r="E62" s="71">
        <v>0.6101</v>
      </c>
      <c r="F62" s="70"/>
    </row>
    <row r="63" ht="25" customHeight="1" spans="1:6">
      <c r="A63" s="56"/>
      <c r="B63" s="58"/>
      <c r="C63" s="67"/>
      <c r="D63" s="58" t="s">
        <v>46</v>
      </c>
      <c r="E63" s="71">
        <v>0</v>
      </c>
      <c r="F63" s="70"/>
    </row>
    <row r="64" ht="25" customHeight="1" spans="1:6">
      <c r="A64" s="56"/>
      <c r="B64" s="58"/>
      <c r="C64" s="67"/>
      <c r="D64" s="60" t="s">
        <v>47</v>
      </c>
      <c r="E64" s="71">
        <v>0</v>
      </c>
      <c r="F64" s="70"/>
    </row>
    <row r="65" ht="25" customHeight="1" spans="1:6">
      <c r="A65" s="56"/>
      <c r="B65" s="66" t="s">
        <v>48</v>
      </c>
      <c r="C65" s="66"/>
      <c r="D65" s="66"/>
      <c r="E65" s="72">
        <f>SUMPRODUCT(E66:E68,E69:E71)</f>
        <v>0</v>
      </c>
      <c r="F65" s="57" t="s">
        <v>18</v>
      </c>
    </row>
    <row r="66" ht="25" customHeight="1" spans="1:6">
      <c r="A66" s="56"/>
      <c r="B66" s="58" t="s">
        <v>49</v>
      </c>
      <c r="C66" s="67">
        <f>E66+E67+E68</f>
        <v>0</v>
      </c>
      <c r="D66" s="58" t="s">
        <v>50</v>
      </c>
      <c r="E66" s="68"/>
      <c r="F66" s="69" t="s">
        <v>51</v>
      </c>
    </row>
    <row r="67" ht="25" customHeight="1" spans="1:6">
      <c r="A67" s="56"/>
      <c r="B67" s="58"/>
      <c r="C67" s="67"/>
      <c r="D67" s="58" t="s">
        <v>52</v>
      </c>
      <c r="E67" s="68"/>
      <c r="F67" s="70"/>
    </row>
    <row r="68" ht="25" customHeight="1" spans="1:6">
      <c r="A68" s="56"/>
      <c r="B68" s="58"/>
      <c r="C68" s="67"/>
      <c r="D68" s="60" t="s">
        <v>53</v>
      </c>
      <c r="E68" s="68"/>
      <c r="F68" s="70"/>
    </row>
    <row r="69" ht="25" customHeight="1" spans="1:6">
      <c r="A69" s="56"/>
      <c r="B69" s="58" t="s">
        <v>54</v>
      </c>
      <c r="C69" s="67" t="e">
        <f>SUMPRODUCT(E66:E68,E69:E71)/C66</f>
        <v>#DIV/0!</v>
      </c>
      <c r="D69" s="58" t="s">
        <v>55</v>
      </c>
      <c r="E69" s="71">
        <v>0</v>
      </c>
      <c r="F69" s="69" t="s">
        <v>44</v>
      </c>
    </row>
    <row r="70" ht="25" customHeight="1" spans="1:6">
      <c r="A70" s="56"/>
      <c r="B70" s="58"/>
      <c r="C70" s="67"/>
      <c r="D70" s="58" t="s">
        <v>57</v>
      </c>
      <c r="E70" s="68"/>
      <c r="F70" s="70"/>
    </row>
    <row r="71" ht="25" customHeight="1" spans="1:6">
      <c r="A71" s="56"/>
      <c r="B71" s="58"/>
      <c r="C71" s="67"/>
      <c r="D71" s="60" t="s">
        <v>58</v>
      </c>
      <c r="E71" s="68"/>
      <c r="F71" s="70"/>
    </row>
    <row r="72" ht="25" customHeight="1" spans="1:6">
      <c r="A72" s="56"/>
      <c r="B72" s="58"/>
      <c r="C72" s="67"/>
      <c r="D72" s="60" t="s">
        <v>59</v>
      </c>
      <c r="E72" s="71">
        <v>0.11</v>
      </c>
      <c r="F72" s="70"/>
    </row>
    <row r="73" ht="25" customHeight="1" spans="1:6">
      <c r="A73" s="76"/>
      <c r="B73" s="77" t="s">
        <v>60</v>
      </c>
      <c r="C73" s="77"/>
      <c r="D73" s="77"/>
      <c r="E73" s="78"/>
      <c r="F73" s="79" t="s">
        <v>61</v>
      </c>
    </row>
    <row r="74" ht="20.15" customHeight="1" spans="1:6">
      <c r="A74" s="80" t="s">
        <v>63</v>
      </c>
      <c r="B74" s="81"/>
      <c r="C74" s="81"/>
      <c r="D74" s="81"/>
      <c r="E74" s="82"/>
      <c r="F74" s="83"/>
    </row>
    <row r="75" ht="13.5" spans="1:6">
      <c r="A75" s="84" t="s">
        <v>64</v>
      </c>
      <c r="B75" s="85"/>
      <c r="C75" s="85"/>
      <c r="D75" s="85"/>
      <c r="E75" s="85"/>
      <c r="F75" s="86"/>
    </row>
    <row r="76" ht="30" customHeight="1" spans="1:6">
      <c r="A76" s="87" t="s">
        <v>65</v>
      </c>
      <c r="B76" s="88"/>
      <c r="C76" s="88"/>
      <c r="D76" s="88"/>
      <c r="E76" s="88"/>
      <c r="F76" s="89"/>
    </row>
    <row r="77" ht="13.5" spans="1:6">
      <c r="A77" s="84" t="s">
        <v>66</v>
      </c>
      <c r="B77" s="85"/>
      <c r="C77" s="85"/>
      <c r="D77" s="85"/>
      <c r="E77" s="85"/>
      <c r="F77" s="86"/>
    </row>
    <row r="78" ht="13.5" spans="1:6">
      <c r="A78" s="84" t="s">
        <v>67</v>
      </c>
      <c r="B78" s="85"/>
      <c r="C78" s="85"/>
      <c r="D78" s="85"/>
      <c r="E78" s="85"/>
      <c r="F78" s="86"/>
    </row>
    <row r="79" ht="13.5" spans="1:6">
      <c r="A79" s="84" t="s">
        <v>68</v>
      </c>
      <c r="B79" s="85"/>
      <c r="C79" s="85"/>
      <c r="D79" s="85"/>
      <c r="E79" s="85"/>
      <c r="F79" s="86"/>
    </row>
    <row r="80" ht="15.75" spans="1:6">
      <c r="A80" s="90" t="s">
        <v>69</v>
      </c>
      <c r="B80" s="91"/>
      <c r="C80" s="91"/>
      <c r="D80" s="91"/>
      <c r="E80" s="92"/>
      <c r="F80" s="93"/>
    </row>
  </sheetData>
  <sheetProtection formatCells="0" formatColumns="0" formatRows="0" insertRows="0" insertColumns="0" deleteColumns="0" deleteRows="0"/>
  <mergeCells count="67">
    <mergeCell ref="A1:F1"/>
    <mergeCell ref="A2:B2"/>
    <mergeCell ref="C2:F2"/>
    <mergeCell ref="A3:B3"/>
    <mergeCell ref="C3:D3"/>
    <mergeCell ref="A4:F4"/>
    <mergeCell ref="B5:C5"/>
    <mergeCell ref="D5:E5"/>
    <mergeCell ref="B6:C6"/>
    <mergeCell ref="D6:E6"/>
    <mergeCell ref="B7:C7"/>
    <mergeCell ref="D7:E7"/>
    <mergeCell ref="A8:D8"/>
    <mergeCell ref="A9:C9"/>
    <mergeCell ref="B10:D10"/>
    <mergeCell ref="B11:D11"/>
    <mergeCell ref="B24:D24"/>
    <mergeCell ref="B33:D33"/>
    <mergeCell ref="B41:D41"/>
    <mergeCell ref="B42:D42"/>
    <mergeCell ref="B43:D43"/>
    <mergeCell ref="B56:D56"/>
    <mergeCell ref="B65:D65"/>
    <mergeCell ref="B73:D73"/>
    <mergeCell ref="A75:F75"/>
    <mergeCell ref="A76:F76"/>
    <mergeCell ref="A77:F77"/>
    <mergeCell ref="A78:F78"/>
    <mergeCell ref="A79:F79"/>
    <mergeCell ref="A10:A41"/>
    <mergeCell ref="A42:A73"/>
    <mergeCell ref="B12:B15"/>
    <mergeCell ref="B16:B19"/>
    <mergeCell ref="B20:B23"/>
    <mergeCell ref="B25:B28"/>
    <mergeCell ref="B29:B32"/>
    <mergeCell ref="B34:B36"/>
    <mergeCell ref="B37:B40"/>
    <mergeCell ref="B44:B47"/>
    <mergeCell ref="B48:B51"/>
    <mergeCell ref="B52:B55"/>
    <mergeCell ref="B57:B60"/>
    <mergeCell ref="B61:B64"/>
    <mergeCell ref="B66:B68"/>
    <mergeCell ref="B69:B72"/>
    <mergeCell ref="C12:C15"/>
    <mergeCell ref="C16:C19"/>
    <mergeCell ref="C20:C23"/>
    <mergeCell ref="C25:C28"/>
    <mergeCell ref="C29:C32"/>
    <mergeCell ref="C34:C36"/>
    <mergeCell ref="C37:C40"/>
    <mergeCell ref="C44:C47"/>
    <mergeCell ref="C48:C51"/>
    <mergeCell ref="C52:C55"/>
    <mergeCell ref="C57:C60"/>
    <mergeCell ref="C61:C64"/>
    <mergeCell ref="C66:C68"/>
    <mergeCell ref="C69:C72"/>
    <mergeCell ref="F25:F28"/>
    <mergeCell ref="F29:F32"/>
    <mergeCell ref="F34:F36"/>
    <mergeCell ref="F37:F40"/>
    <mergeCell ref="F57:F60"/>
    <mergeCell ref="F61:F64"/>
    <mergeCell ref="F66:F68"/>
    <mergeCell ref="F69:F72"/>
  </mergeCells>
  <dataValidations count="1">
    <dataValidation type="list" allowBlank="1" showInputMessage="1" showErrorMessage="1" sqref="C12:C23 C44:C55">
      <formula1>'附录-指南参考值'!$B$3:$B$27</formula1>
    </dataValidation>
  </dataValidations>
  <pageMargins left="0.707638888888889" right="0.707638888888889" top="0.747916666666667" bottom="0.747916666666667" header="0.313888888888889" footer="0.313888888888889"/>
  <pageSetup paperSize="9" scale="85" fitToHeight="0" orientation="landscape"/>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51"/>
  <sheetViews>
    <sheetView tabSelected="1" view="pageBreakPreview" zoomScaleNormal="100" zoomScaleSheetLayoutView="100" workbookViewId="0">
      <selection activeCell="C20" sqref="C20"/>
    </sheetView>
  </sheetViews>
  <sheetFormatPr defaultColWidth="9" defaultRowHeight="13.5" outlineLevelCol="6"/>
  <cols>
    <col min="1" max="1" width="11.9083333333333" style="1" customWidth="1"/>
    <col min="2" max="2" width="15.9083333333333" style="1" customWidth="1"/>
    <col min="3" max="4" width="15.6333333333333" style="1" customWidth="1"/>
    <col min="5" max="5" width="16.6333333333333" style="1" customWidth="1"/>
    <col min="6" max="7" width="15.6333333333333" style="1" customWidth="1"/>
    <col min="8" max="16384" width="9" style="1"/>
  </cols>
  <sheetData>
    <row r="1" ht="14.25" spans="1:7">
      <c r="A1" s="2" t="s">
        <v>70</v>
      </c>
      <c r="B1" s="3"/>
      <c r="C1" s="3"/>
      <c r="D1" s="3"/>
      <c r="E1" s="3"/>
      <c r="F1" s="3"/>
      <c r="G1" s="4"/>
    </row>
    <row r="2" ht="21" customHeight="1" spans="1:7">
      <c r="A2" s="5" t="s">
        <v>71</v>
      </c>
      <c r="B2" s="5"/>
      <c r="C2" s="6" t="s">
        <v>72</v>
      </c>
      <c r="D2" s="6" t="s">
        <v>73</v>
      </c>
      <c r="E2" s="6" t="s">
        <v>74</v>
      </c>
      <c r="F2" s="6" t="s">
        <v>75</v>
      </c>
      <c r="G2" s="6" t="s">
        <v>76</v>
      </c>
    </row>
    <row r="3" ht="21" customHeight="1" spans="1:7">
      <c r="A3" s="5" t="s">
        <v>77</v>
      </c>
      <c r="B3" s="6" t="s">
        <v>78</v>
      </c>
      <c r="C3" s="7">
        <v>26.7</v>
      </c>
      <c r="D3" s="7" t="s">
        <v>79</v>
      </c>
      <c r="E3" s="8">
        <v>0.02749</v>
      </c>
      <c r="F3" s="8" t="s">
        <v>80</v>
      </c>
      <c r="G3" s="9">
        <v>0.94</v>
      </c>
    </row>
    <row r="4" ht="15.75" spans="1:7">
      <c r="A4" s="5"/>
      <c r="B4" s="6" t="s">
        <v>81</v>
      </c>
      <c r="C4" s="7">
        <v>19.57</v>
      </c>
      <c r="D4" s="7" t="s">
        <v>79</v>
      </c>
      <c r="E4" s="8">
        <v>0.02618</v>
      </c>
      <c r="F4" s="8" t="s">
        <v>80</v>
      </c>
      <c r="G4" s="9">
        <v>0.93</v>
      </c>
    </row>
    <row r="5" ht="15.75" spans="1:7">
      <c r="A5" s="5"/>
      <c r="B5" s="6" t="s">
        <v>82</v>
      </c>
      <c r="C5" s="7">
        <v>14.08</v>
      </c>
      <c r="D5" s="7" t="s">
        <v>79</v>
      </c>
      <c r="E5" s="8">
        <v>0.028</v>
      </c>
      <c r="F5" s="8" t="s">
        <v>80</v>
      </c>
      <c r="G5" s="9">
        <v>0.96</v>
      </c>
    </row>
    <row r="6" ht="15.75" spans="1:7">
      <c r="A6" s="5"/>
      <c r="B6" s="6" t="s">
        <v>83</v>
      </c>
      <c r="C6" s="7">
        <v>26.334</v>
      </c>
      <c r="D6" s="7" t="s">
        <v>79</v>
      </c>
      <c r="E6" s="8">
        <v>0.0254</v>
      </c>
      <c r="F6" s="8" t="s">
        <v>80</v>
      </c>
      <c r="G6" s="9">
        <v>0.9</v>
      </c>
    </row>
    <row r="7" ht="15.75" spans="1:7">
      <c r="A7" s="5"/>
      <c r="B7" s="6" t="s">
        <v>84</v>
      </c>
      <c r="C7" s="7">
        <v>8.363</v>
      </c>
      <c r="D7" s="7" t="s">
        <v>79</v>
      </c>
      <c r="E7" s="8">
        <v>0.0254</v>
      </c>
      <c r="F7" s="8" t="s">
        <v>80</v>
      </c>
      <c r="G7" s="9">
        <v>0.9</v>
      </c>
    </row>
    <row r="8" ht="15.75" spans="1:7">
      <c r="A8" s="5"/>
      <c r="B8" s="6" t="s">
        <v>85</v>
      </c>
      <c r="C8" s="7">
        <v>17.46</v>
      </c>
      <c r="D8" s="7" t="s">
        <v>79</v>
      </c>
      <c r="E8" s="8">
        <v>0.0336</v>
      </c>
      <c r="F8" s="8" t="s">
        <v>80</v>
      </c>
      <c r="G8" s="9">
        <v>0.9</v>
      </c>
    </row>
    <row r="9" ht="15.75" spans="1:7">
      <c r="A9" s="5"/>
      <c r="B9" s="6" t="s">
        <v>86</v>
      </c>
      <c r="C9" s="7">
        <v>28.447</v>
      </c>
      <c r="D9" s="7" t="s">
        <v>79</v>
      </c>
      <c r="E9" s="8">
        <v>0.0294</v>
      </c>
      <c r="F9" s="8" t="s">
        <v>80</v>
      </c>
      <c r="G9" s="9">
        <v>0.93</v>
      </c>
    </row>
    <row r="10" ht="15.75" spans="1:7">
      <c r="A10" s="10" t="s">
        <v>87</v>
      </c>
      <c r="B10" s="6" t="s">
        <v>88</v>
      </c>
      <c r="C10" s="7">
        <v>42.62</v>
      </c>
      <c r="D10" s="7" t="s">
        <v>79</v>
      </c>
      <c r="E10" s="8">
        <v>0.0201</v>
      </c>
      <c r="F10" s="8" t="s">
        <v>80</v>
      </c>
      <c r="G10" s="9">
        <v>0.98</v>
      </c>
    </row>
    <row r="11" ht="15.75" spans="1:7">
      <c r="A11" s="11"/>
      <c r="B11" s="6" t="s">
        <v>89</v>
      </c>
      <c r="C11" s="7">
        <v>40.19</v>
      </c>
      <c r="D11" s="7" t="s">
        <v>79</v>
      </c>
      <c r="E11" s="8">
        <v>0.0211</v>
      </c>
      <c r="F11" s="8" t="s">
        <v>80</v>
      </c>
      <c r="G11" s="9">
        <v>0.98</v>
      </c>
    </row>
    <row r="12" ht="15.75" spans="1:7">
      <c r="A12" s="11"/>
      <c r="B12" s="6" t="s">
        <v>90</v>
      </c>
      <c r="C12" s="7">
        <v>44.8</v>
      </c>
      <c r="D12" s="7" t="s">
        <v>79</v>
      </c>
      <c r="E12" s="8">
        <v>0.0189</v>
      </c>
      <c r="F12" s="8" t="s">
        <v>80</v>
      </c>
      <c r="G12" s="9">
        <v>0.98</v>
      </c>
    </row>
    <row r="13" ht="15.75" spans="1:7">
      <c r="A13" s="11"/>
      <c r="B13" s="6" t="s">
        <v>91</v>
      </c>
      <c r="C13" s="7">
        <v>43.33</v>
      </c>
      <c r="D13" s="7" t="s">
        <v>79</v>
      </c>
      <c r="E13" s="8">
        <v>0.0202</v>
      </c>
      <c r="F13" s="8" t="s">
        <v>80</v>
      </c>
      <c r="G13" s="9">
        <v>0.98</v>
      </c>
    </row>
    <row r="14" ht="15.75" spans="1:7">
      <c r="A14" s="11"/>
      <c r="B14" s="6" t="s">
        <v>92</v>
      </c>
      <c r="C14" s="7">
        <v>44.75</v>
      </c>
      <c r="D14" s="7" t="s">
        <v>79</v>
      </c>
      <c r="E14" s="8">
        <v>0.0196</v>
      </c>
      <c r="F14" s="8" t="s">
        <v>80</v>
      </c>
      <c r="G14" s="9">
        <v>0.98</v>
      </c>
    </row>
    <row r="15" ht="15.75" spans="1:7">
      <c r="A15" s="11"/>
      <c r="B15" s="6" t="s">
        <v>93</v>
      </c>
      <c r="C15" s="7">
        <v>31.998</v>
      </c>
      <c r="D15" s="7" t="s">
        <v>79</v>
      </c>
      <c r="E15" s="8">
        <v>0.0275</v>
      </c>
      <c r="F15" s="8" t="s">
        <v>80</v>
      </c>
      <c r="G15" s="9">
        <v>0.98</v>
      </c>
    </row>
    <row r="16" ht="15.75" spans="1:7">
      <c r="A16" s="11"/>
      <c r="B16" s="6" t="s">
        <v>94</v>
      </c>
      <c r="C16" s="7">
        <v>41.868</v>
      </c>
      <c r="D16" s="7" t="s">
        <v>79</v>
      </c>
      <c r="E16" s="8">
        <v>0.0172</v>
      </c>
      <c r="F16" s="8" t="s">
        <v>80</v>
      </c>
      <c r="G16" s="9">
        <v>0.98</v>
      </c>
    </row>
    <row r="17" ht="15.75" spans="1:7">
      <c r="A17" s="11"/>
      <c r="B17" s="6" t="s">
        <v>95</v>
      </c>
      <c r="C17" s="7">
        <v>47.31</v>
      </c>
      <c r="D17" s="7" t="s">
        <v>79</v>
      </c>
      <c r="E17" s="8">
        <v>0.0172</v>
      </c>
      <c r="F17" s="8" t="s">
        <v>80</v>
      </c>
      <c r="G17" s="9">
        <v>0.98</v>
      </c>
    </row>
    <row r="18" ht="15.75" spans="1:7">
      <c r="A18" s="11"/>
      <c r="B18" s="6" t="s">
        <v>96</v>
      </c>
      <c r="C18" s="7">
        <v>33.453</v>
      </c>
      <c r="D18" s="7" t="s">
        <v>79</v>
      </c>
      <c r="E18" s="8">
        <v>0.022</v>
      </c>
      <c r="F18" s="8" t="s">
        <v>80</v>
      </c>
      <c r="G18" s="9">
        <v>0.98</v>
      </c>
    </row>
    <row r="19" ht="15.75" spans="1:7">
      <c r="A19" s="11"/>
      <c r="B19" s="6" t="s">
        <v>97</v>
      </c>
      <c r="C19" s="7">
        <v>41.816</v>
      </c>
      <c r="D19" s="7" t="s">
        <v>79</v>
      </c>
      <c r="E19" s="8">
        <v>0.0227</v>
      </c>
      <c r="F19" s="8" t="s">
        <v>80</v>
      </c>
      <c r="G19" s="9">
        <v>0.98</v>
      </c>
    </row>
    <row r="20" ht="15.75" spans="1:7">
      <c r="A20" s="12"/>
      <c r="B20" s="6" t="s">
        <v>98</v>
      </c>
      <c r="C20" s="7">
        <v>41.031</v>
      </c>
      <c r="D20" s="7" t="s">
        <v>79</v>
      </c>
      <c r="E20" s="8">
        <v>0.02</v>
      </c>
      <c r="F20" s="8" t="s">
        <v>80</v>
      </c>
      <c r="G20" s="9">
        <v>0.98</v>
      </c>
    </row>
    <row r="21" ht="15.75" spans="1:7">
      <c r="A21" s="10" t="s">
        <v>99</v>
      </c>
      <c r="B21" s="6" t="s">
        <v>100</v>
      </c>
      <c r="C21" s="7">
        <v>46.05</v>
      </c>
      <c r="D21" s="7" t="s">
        <v>79</v>
      </c>
      <c r="E21" s="8">
        <v>0.0182</v>
      </c>
      <c r="F21" s="8" t="s">
        <v>80</v>
      </c>
      <c r="G21" s="9">
        <v>0.99</v>
      </c>
    </row>
    <row r="22" ht="18" spans="1:7">
      <c r="A22" s="11"/>
      <c r="B22" s="6" t="s">
        <v>101</v>
      </c>
      <c r="C22" s="7">
        <v>173.54</v>
      </c>
      <c r="D22" s="7" t="s">
        <v>102</v>
      </c>
      <c r="E22" s="8">
        <v>0.0136</v>
      </c>
      <c r="F22" s="8" t="s">
        <v>80</v>
      </c>
      <c r="G22" s="9">
        <v>0.99</v>
      </c>
    </row>
    <row r="23" ht="18" spans="1:7">
      <c r="A23" s="11"/>
      <c r="B23" s="6" t="s">
        <v>103</v>
      </c>
      <c r="C23" s="7">
        <v>33</v>
      </c>
      <c r="D23" s="7" t="s">
        <v>102</v>
      </c>
      <c r="E23" s="8">
        <v>0.0708</v>
      </c>
      <c r="F23" s="8" t="s">
        <v>80</v>
      </c>
      <c r="G23" s="9">
        <v>0.99</v>
      </c>
    </row>
    <row r="24" ht="18" spans="1:7">
      <c r="A24" s="11"/>
      <c r="B24" s="6" t="s">
        <v>104</v>
      </c>
      <c r="C24" s="7">
        <v>84</v>
      </c>
      <c r="D24" s="7" t="s">
        <v>102</v>
      </c>
      <c r="E24" s="8">
        <v>0.0496</v>
      </c>
      <c r="F24" s="8" t="s">
        <v>80</v>
      </c>
      <c r="G24" s="9">
        <v>0.99</v>
      </c>
    </row>
    <row r="25" ht="18" spans="1:7">
      <c r="A25" s="11"/>
      <c r="B25" s="6" t="s">
        <v>105</v>
      </c>
      <c r="C25" s="7">
        <v>111.19</v>
      </c>
      <c r="D25" s="7" t="s">
        <v>102</v>
      </c>
      <c r="E25" s="8">
        <v>0.03951</v>
      </c>
      <c r="F25" s="8" t="s">
        <v>80</v>
      </c>
      <c r="G25" s="9">
        <v>0.99</v>
      </c>
    </row>
    <row r="26" ht="18" spans="1:7">
      <c r="A26" s="11"/>
      <c r="B26" s="6" t="s">
        <v>106</v>
      </c>
      <c r="C26" s="7">
        <v>52.27</v>
      </c>
      <c r="D26" s="7" t="s">
        <v>102</v>
      </c>
      <c r="E26" s="8">
        <v>0.0122</v>
      </c>
      <c r="F26" s="8" t="s">
        <v>80</v>
      </c>
      <c r="G26" s="9">
        <v>0.99</v>
      </c>
    </row>
    <row r="27" ht="18" spans="1:7">
      <c r="A27" s="12"/>
      <c r="B27" s="6" t="s">
        <v>107</v>
      </c>
      <c r="C27" s="7">
        <v>389.31</v>
      </c>
      <c r="D27" s="7" t="s">
        <v>102</v>
      </c>
      <c r="E27" s="8">
        <v>0.0153</v>
      </c>
      <c r="F27" s="8" t="s">
        <v>80</v>
      </c>
      <c r="G27" s="9">
        <v>0.99</v>
      </c>
    </row>
    <row r="28" spans="1:7">
      <c r="A28" s="13"/>
      <c r="B28" s="13"/>
      <c r="C28" s="13"/>
      <c r="D28" s="13"/>
      <c r="E28" s="13"/>
      <c r="F28" s="13"/>
      <c r="G28" s="13"/>
    </row>
    <row r="29" spans="1:7">
      <c r="A29" s="13"/>
      <c r="B29" s="13"/>
      <c r="C29" s="13"/>
      <c r="D29" s="13"/>
      <c r="E29" s="13"/>
      <c r="F29" s="13"/>
      <c r="G29" s="13"/>
    </row>
    <row r="30" spans="1:7">
      <c r="A30" s="13"/>
      <c r="B30" s="13"/>
      <c r="C30" s="13"/>
      <c r="D30" s="13"/>
      <c r="E30" s="13"/>
      <c r="F30" s="13"/>
      <c r="G30" s="13"/>
    </row>
    <row r="31" spans="1:7">
      <c r="A31" s="14" t="s">
        <v>70</v>
      </c>
      <c r="B31" s="15"/>
      <c r="C31" s="15"/>
      <c r="D31" s="13"/>
      <c r="E31" s="13"/>
      <c r="F31" s="13"/>
      <c r="G31" s="13"/>
    </row>
    <row r="32" ht="15" spans="1:7">
      <c r="A32" s="16" t="s">
        <v>108</v>
      </c>
      <c r="B32" s="17" t="s">
        <v>109</v>
      </c>
      <c r="C32" s="18" t="s">
        <v>110</v>
      </c>
      <c r="D32" s="13"/>
      <c r="E32" s="13"/>
      <c r="F32" s="13"/>
      <c r="G32" s="13"/>
    </row>
    <row r="33" ht="15" spans="1:7">
      <c r="A33" s="19" t="s">
        <v>111</v>
      </c>
      <c r="B33" s="20">
        <v>0.5852</v>
      </c>
      <c r="C33" s="21">
        <f>B33*100</f>
        <v>58.52</v>
      </c>
      <c r="D33" s="13"/>
      <c r="E33" s="13"/>
      <c r="F33" s="13"/>
      <c r="G33" s="13"/>
    </row>
    <row r="34" ht="15" spans="1:7">
      <c r="A34" s="19" t="s">
        <v>112</v>
      </c>
      <c r="B34" s="20">
        <v>0.6664</v>
      </c>
      <c r="C34" s="21">
        <f t="shared" ref="C34:C50" si="0">B34*100</f>
        <v>66.64</v>
      </c>
      <c r="D34" s="13"/>
      <c r="E34" s="13"/>
      <c r="F34" s="13"/>
      <c r="G34" s="13"/>
    </row>
    <row r="35" ht="15" spans="1:7">
      <c r="A35" s="19" t="s">
        <v>113</v>
      </c>
      <c r="B35" s="20">
        <v>0.888</v>
      </c>
      <c r="C35" s="21">
        <f t="shared" si="0"/>
        <v>88.8</v>
      </c>
      <c r="D35" s="13"/>
      <c r="E35" s="13"/>
      <c r="F35" s="13"/>
      <c r="G35" s="13"/>
    </row>
    <row r="36" ht="15" spans="1:7">
      <c r="A36" s="19" t="s">
        <v>114</v>
      </c>
      <c r="B36" s="20">
        <v>0.97</v>
      </c>
      <c r="C36" s="21">
        <f t="shared" si="0"/>
        <v>97</v>
      </c>
      <c r="D36" s="13"/>
      <c r="E36" s="13"/>
      <c r="F36" s="13"/>
      <c r="G36" s="13"/>
    </row>
    <row r="37" ht="15" spans="1:7">
      <c r="A37" s="19" t="s">
        <v>115</v>
      </c>
      <c r="B37" s="20">
        <v>0.856</v>
      </c>
      <c r="C37" s="21">
        <f t="shared" si="0"/>
        <v>85.6</v>
      </c>
      <c r="D37" s="13"/>
      <c r="E37" s="13"/>
      <c r="F37" s="13"/>
      <c r="G37" s="13"/>
    </row>
    <row r="38" ht="15" spans="1:7">
      <c r="A38" s="19" t="s">
        <v>116</v>
      </c>
      <c r="B38" s="20">
        <v>0.245</v>
      </c>
      <c r="C38" s="21">
        <f t="shared" si="0"/>
        <v>24.5</v>
      </c>
      <c r="D38" s="13"/>
      <c r="E38" s="13"/>
      <c r="F38" s="13"/>
      <c r="G38" s="13"/>
    </row>
    <row r="39" ht="15" spans="1:7">
      <c r="A39" s="19" t="s">
        <v>117</v>
      </c>
      <c r="B39" s="20">
        <v>0.387</v>
      </c>
      <c r="C39" s="21">
        <f t="shared" si="0"/>
        <v>38.7</v>
      </c>
      <c r="D39" s="13"/>
      <c r="E39" s="13"/>
      <c r="F39" s="13"/>
      <c r="G39" s="13"/>
    </row>
    <row r="40" ht="15" spans="1:7">
      <c r="A40" s="19" t="s">
        <v>118</v>
      </c>
      <c r="B40" s="20">
        <v>0.545</v>
      </c>
      <c r="C40" s="21">
        <f t="shared" si="0"/>
        <v>54.5</v>
      </c>
      <c r="D40" s="13"/>
      <c r="E40" s="13"/>
      <c r="F40" s="13"/>
      <c r="G40" s="13"/>
    </row>
    <row r="41" ht="15" spans="1:7">
      <c r="A41" s="19" t="s">
        <v>119</v>
      </c>
      <c r="B41" s="20">
        <v>0.4444</v>
      </c>
      <c r="C41" s="21">
        <f t="shared" si="0"/>
        <v>44.44</v>
      </c>
      <c r="D41" s="13"/>
      <c r="E41" s="13"/>
      <c r="F41" s="13"/>
      <c r="G41" s="13"/>
    </row>
    <row r="42" ht="15" spans="1:7">
      <c r="A42" s="19" t="s">
        <v>120</v>
      </c>
      <c r="B42" s="20">
        <v>0.375</v>
      </c>
      <c r="C42" s="21">
        <f t="shared" si="0"/>
        <v>37.5</v>
      </c>
      <c r="D42" s="13"/>
      <c r="E42" s="13"/>
      <c r="F42" s="13"/>
      <c r="G42" s="13"/>
    </row>
    <row r="43" ht="15" spans="1:7">
      <c r="A43" s="19" t="s">
        <v>121</v>
      </c>
      <c r="B43" s="20">
        <v>0.749</v>
      </c>
      <c r="C43" s="21">
        <f t="shared" si="0"/>
        <v>74.9</v>
      </c>
      <c r="D43" s="13"/>
      <c r="E43" s="13"/>
      <c r="F43" s="13"/>
      <c r="G43" s="13"/>
    </row>
    <row r="44" ht="15" spans="1:7">
      <c r="A44" s="19" t="s">
        <v>122</v>
      </c>
      <c r="B44" s="20">
        <v>0.856</v>
      </c>
      <c r="C44" s="21">
        <f t="shared" si="0"/>
        <v>85.6</v>
      </c>
      <c r="D44" s="13"/>
      <c r="E44" s="13"/>
      <c r="F44" s="13"/>
      <c r="G44" s="13"/>
    </row>
    <row r="45" ht="15" spans="1:7">
      <c r="A45" s="19" t="s">
        <v>123</v>
      </c>
      <c r="B45" s="20">
        <v>0.817</v>
      </c>
      <c r="C45" s="21">
        <f t="shared" si="0"/>
        <v>81.7</v>
      </c>
      <c r="D45" s="13"/>
      <c r="E45" s="13"/>
      <c r="F45" s="13"/>
      <c r="G45" s="13"/>
    </row>
    <row r="46" ht="15" spans="1:7">
      <c r="A46" s="19" t="s">
        <v>124</v>
      </c>
      <c r="B46" s="20">
        <v>0.8563</v>
      </c>
      <c r="C46" s="21">
        <f t="shared" si="0"/>
        <v>85.63</v>
      </c>
      <c r="D46" s="13"/>
      <c r="E46" s="13"/>
      <c r="F46" s="13"/>
      <c r="G46" s="13"/>
    </row>
    <row r="47" ht="15" spans="1:7">
      <c r="A47" s="19" t="s">
        <v>125</v>
      </c>
      <c r="B47" s="20">
        <v>0.384</v>
      </c>
      <c r="C47" s="21">
        <f t="shared" si="0"/>
        <v>38.4</v>
      </c>
      <c r="D47" s="13"/>
      <c r="E47" s="13"/>
      <c r="F47" s="13"/>
      <c r="G47" s="13"/>
    </row>
    <row r="48" ht="15" spans="1:7">
      <c r="A48" s="19" t="s">
        <v>126</v>
      </c>
      <c r="B48" s="20">
        <v>0.2</v>
      </c>
      <c r="C48" s="21">
        <f t="shared" si="0"/>
        <v>20</v>
      </c>
      <c r="D48" s="13"/>
      <c r="E48" s="13"/>
      <c r="F48" s="13"/>
      <c r="G48" s="13"/>
    </row>
    <row r="49" ht="15" spans="1:7">
      <c r="A49" s="19" t="s">
        <v>127</v>
      </c>
      <c r="B49" s="20">
        <v>0.1519</v>
      </c>
      <c r="C49" s="21">
        <f t="shared" si="0"/>
        <v>15.19</v>
      </c>
      <c r="D49" s="13"/>
      <c r="E49" s="13"/>
      <c r="F49" s="13"/>
      <c r="G49" s="13"/>
    </row>
    <row r="50" ht="15" spans="1:7">
      <c r="A50" s="19" t="s">
        <v>128</v>
      </c>
      <c r="B50" s="20">
        <v>0.314</v>
      </c>
      <c r="C50" s="21">
        <f t="shared" si="0"/>
        <v>31.4</v>
      </c>
      <c r="D50" s="13"/>
      <c r="E50" s="13"/>
      <c r="F50" s="13"/>
      <c r="G50" s="13"/>
    </row>
    <row r="51" ht="15" spans="1:7">
      <c r="A51" s="22"/>
      <c r="B51" s="22" t="s">
        <v>129</v>
      </c>
      <c r="C51" s="23"/>
      <c r="D51" s="13"/>
      <c r="E51" s="13"/>
      <c r="F51" s="13"/>
      <c r="G51" s="13"/>
    </row>
  </sheetData>
  <sheetProtection formatCells="0" formatColumns="0" formatRows="0" insertRows="0" insertColumns="0" insertHyperlinks="0" deleteColumns="0" deleteRows="0"/>
  <mergeCells count="6">
    <mergeCell ref="A1:G1"/>
    <mergeCell ref="A2:B2"/>
    <mergeCell ref="A31:C31"/>
    <mergeCell ref="A3:A9"/>
    <mergeCell ref="A10:A20"/>
    <mergeCell ref="A21:A27"/>
  </mergeCells>
  <pageMargins left="0.699305555555556" right="0.699305555555556" top="0.75" bottom="0.75" header="0.3" footer="0.3"/>
  <pageSetup paperSize="9" scale="83"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总表</vt:lpstr>
      <vt:lpstr>附录-指南参考值</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 Qi - SYSU</dc:creator>
  <cp:lastModifiedBy>TANG Qi</cp:lastModifiedBy>
  <dcterms:created xsi:type="dcterms:W3CDTF">2006-09-16T00:00:00Z</dcterms:created>
  <cp:lastPrinted>2018-02-23T07:31:00Z</cp:lastPrinted>
  <dcterms:modified xsi:type="dcterms:W3CDTF">2020-04-07T03:23:13Z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