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2"/>
  </bookViews>
  <sheets>
    <sheet name="总表" sheetId="1" r:id="rId1"/>
    <sheet name="附表1 炼油生产装置" sheetId="2" r:id="rId2"/>
    <sheet name="附录-指南参考值" sheetId="3" r:id="rId3"/>
  </sheets>
  <definedNames>
    <definedName name="_xlnm.Print_Area" localSheetId="0">总表!$B$1:$G$61</definedName>
    <definedName name="_xlnm.Print_Titles" localSheetId="1">'附表1 炼油生产装置'!$2:$2</definedName>
  </definedNames>
  <calcPr calcId="144525"/>
</workbook>
</file>

<file path=xl/sharedStrings.xml><?xml version="1.0" encoding="utf-8"?>
<sst xmlns="http://schemas.openxmlformats.org/spreadsheetml/2006/main" count="147">
  <si>
    <r>
      <rPr>
        <sz val="20"/>
        <rFont val="方正小标宋简体"/>
        <charset val="134"/>
      </rPr>
      <t>石油化工企业（原油加工）</t>
    </r>
    <r>
      <rPr>
        <u/>
        <sz val="20"/>
        <rFont val="方正小标宋简体"/>
        <charset val="134"/>
      </rPr>
      <t xml:space="preserve">
2019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</si>
  <si>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</si>
  <si>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</si>
  <si>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</si>
  <si>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</si>
  <si>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</si>
  <si>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</si>
  <si>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</si>
  <si>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</si>
  <si>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</si>
  <si>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t>补充数据</t>
  </si>
  <si>
    <t>数值</t>
  </si>
  <si>
    <r>
      <rPr>
        <b/>
        <sz val="12"/>
        <rFont val="华文楷体"/>
        <charset val="134"/>
      </rPr>
      <t>计算方法或填写要求</t>
    </r>
    <r>
      <rPr>
        <b/>
        <vertAlign val="superscript"/>
        <sz val="12"/>
        <rFont val="华文楷体"/>
        <charset val="134"/>
      </rPr>
      <t>*1</t>
    </r>
  </si>
  <si>
    <r>
      <rPr>
        <sz val="10.5"/>
        <rFont val="华文仿宋"/>
        <charset val="134"/>
      </rPr>
      <t>炼厂1</t>
    </r>
    <r>
      <rPr>
        <vertAlign val="superscript"/>
        <sz val="10.5"/>
        <rFont val="华文仿宋"/>
        <charset val="134"/>
      </rPr>
      <t>*2*3</t>
    </r>
  </si>
  <si>
    <r>
      <rPr>
        <b/>
        <sz val="10.5"/>
        <rFont val="Times New Roman"/>
        <charset val="134"/>
      </rPr>
      <t xml:space="preserve">1 </t>
    </r>
    <r>
      <rPr>
        <b/>
        <sz val="10.5"/>
        <rFont val="华文仿宋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</si>
  <si>
    <r>
      <rPr>
        <sz val="10"/>
        <rFont val="Times New Roman"/>
        <charset val="134"/>
      </rPr>
      <t>1.1</t>
    </r>
    <r>
      <rPr>
        <sz val="10"/>
        <rFont val="华文仿宋"/>
        <charset val="134"/>
      </rPr>
      <t>，</t>
    </r>
    <r>
      <rPr>
        <sz val="10"/>
        <rFont val="Times New Roman"/>
        <charset val="134"/>
      </rPr>
      <t>1.2</t>
    </r>
    <r>
      <rPr>
        <sz val="10"/>
        <rFont val="华文仿宋"/>
        <charset val="134"/>
      </rPr>
      <t>与</t>
    </r>
    <r>
      <rPr>
        <sz val="10"/>
        <rFont val="Times New Roman"/>
        <charset val="134"/>
      </rPr>
      <t>1.3</t>
    </r>
    <r>
      <rPr>
        <sz val="10"/>
        <rFont val="华文仿宋"/>
        <charset val="134"/>
      </rPr>
      <t>之和</t>
    </r>
  </si>
  <si>
    <r>
      <rPr>
        <b/>
        <sz val="10.5"/>
        <rFont val="Times New Roman"/>
        <charset val="134"/>
      </rPr>
      <t xml:space="preserve">  1.1 </t>
    </r>
    <r>
      <rPr>
        <b/>
        <sz val="10.5"/>
        <rFont val="华文仿宋"/>
        <charset val="134"/>
      </rPr>
      <t>化石燃料燃烧排放量（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  <r>
      <rPr>
        <b/>
        <vertAlign val="superscript"/>
        <sz val="10.5"/>
        <rFont val="华文仿宋"/>
        <charset val="134"/>
      </rPr>
      <t>*4</t>
    </r>
  </si>
  <si>
    <r>
      <rPr>
        <sz val="10"/>
        <rFont val="华文仿宋"/>
        <charset val="134"/>
      </rPr>
      <t>按核算与报告指南公式（</t>
    </r>
    <r>
      <rPr>
        <sz val="10"/>
        <rFont val="Times New Roman"/>
        <charset val="134"/>
      </rPr>
      <t>2</t>
    </r>
    <r>
      <rPr>
        <sz val="10"/>
        <rFont val="华文仿宋"/>
        <charset val="134"/>
      </rPr>
      <t>）计算</t>
    </r>
  </si>
  <si>
    <r>
      <rPr>
        <sz val="10"/>
        <rFont val="Times New Roman"/>
        <charset val="134"/>
      </rPr>
      <t xml:space="preserve">    1.1.1</t>
    </r>
    <r>
      <rPr>
        <sz val="10"/>
        <rFont val="华文仿宋"/>
        <charset val="134"/>
      </rPr>
      <t>化石燃料</t>
    </r>
    <r>
      <rPr>
        <sz val="10"/>
        <rFont val="Times New Roman"/>
        <charset val="134"/>
      </rPr>
      <t>1</t>
    </r>
  </si>
  <si>
    <r>
      <rPr>
        <sz val="12"/>
        <rFont val="Times New Roman"/>
        <charset val="134"/>
      </rPr>
      <t>——</t>
    </r>
    <r>
      <rPr>
        <sz val="12"/>
        <rFont val="宋体"/>
        <charset val="134"/>
      </rPr>
      <t>请选择燃料</t>
    </r>
    <r>
      <rPr>
        <sz val="12"/>
        <rFont val="Times New Roman"/>
        <charset val="134"/>
      </rPr>
      <t>——</t>
    </r>
  </si>
  <si>
    <r>
      <rPr>
        <sz val="10"/>
        <rFont val="Times New Roman"/>
        <charset val="134"/>
      </rPr>
      <t xml:space="preserve">1.1.1.1 </t>
    </r>
    <r>
      <rPr>
        <sz val="10"/>
        <rFont val="华文仿宋"/>
        <charset val="134"/>
      </rPr>
      <t>消耗量（</t>
    </r>
    <r>
      <rPr>
        <sz val="10"/>
        <rFont val="Times New Roman"/>
        <charset val="134"/>
      </rPr>
      <t>t</t>
    </r>
    <r>
      <rPr>
        <sz val="10"/>
        <rFont val="华文仿宋"/>
        <charset val="134"/>
      </rPr>
      <t>或万</t>
    </r>
    <r>
      <rPr>
        <sz val="10"/>
        <rFont val="Times New Roman"/>
        <charset val="134"/>
      </rPr>
      <t>Nm</t>
    </r>
    <r>
      <rPr>
        <vertAlign val="superscript"/>
        <sz val="10"/>
        <rFont val="Times New Roman"/>
        <charset val="134"/>
      </rPr>
      <t>3</t>
    </r>
    <r>
      <rPr>
        <sz val="10"/>
        <rFont val="华文仿宋"/>
        <charset val="134"/>
      </rPr>
      <t>）</t>
    </r>
  </si>
  <si>
    <r>
      <rPr>
        <sz val="10"/>
        <rFont val="Times New Roman"/>
        <charset val="134"/>
      </rPr>
      <t xml:space="preserve">1.1.1.2 </t>
    </r>
    <r>
      <rPr>
        <sz val="10"/>
        <rFont val="华文仿宋"/>
        <charset val="134"/>
      </rPr>
      <t>低位发热量</t>
    </r>
    <r>
      <rPr>
        <sz val="10"/>
        <rFont val="Times New Roman"/>
        <charset val="134"/>
      </rPr>
      <t>(GJ/t</t>
    </r>
    <r>
      <rPr>
        <sz val="10"/>
        <rFont val="华文仿宋"/>
        <charset val="134"/>
      </rPr>
      <t>或</t>
    </r>
    <r>
      <rPr>
        <sz val="10"/>
        <rFont val="Times New Roman"/>
        <charset val="134"/>
      </rPr>
      <t>GJ/</t>
    </r>
    <r>
      <rPr>
        <sz val="10"/>
        <rFont val="华文仿宋"/>
        <charset val="134"/>
      </rPr>
      <t>万</t>
    </r>
    <r>
      <rPr>
        <sz val="10"/>
        <rFont val="Times New Roman"/>
        <charset val="134"/>
      </rPr>
      <t>Nm</t>
    </r>
    <r>
      <rPr>
        <vertAlign val="superscript"/>
        <sz val="10"/>
        <rFont val="Times New Roman"/>
        <charset val="134"/>
      </rPr>
      <t>3</t>
    </r>
    <r>
      <rPr>
        <sz val="10"/>
        <rFont val="Times New Roman"/>
        <charset val="134"/>
      </rPr>
      <t>)</t>
    </r>
  </si>
  <si>
    <t>默认为指南推荐值，如果为实测值，请注明。</t>
  </si>
  <si>
    <r>
      <rPr>
        <sz val="10"/>
        <rFont val="Times New Roman"/>
        <charset val="134"/>
      </rPr>
      <t xml:space="preserve">1.1.1.3 </t>
    </r>
    <r>
      <rPr>
        <sz val="10"/>
        <rFont val="华文仿宋"/>
        <charset val="134"/>
      </rPr>
      <t>单位热值含碳量</t>
    </r>
    <r>
      <rPr>
        <sz val="10"/>
        <rFont val="Times New Roman"/>
        <charset val="134"/>
      </rPr>
      <t>(tC/GJ)</t>
    </r>
  </si>
  <si>
    <r>
      <rPr>
        <sz val="10"/>
        <rFont val="Times New Roman"/>
        <charset val="134"/>
      </rPr>
      <t xml:space="preserve">1.1.1.4 </t>
    </r>
    <r>
      <rPr>
        <sz val="10"/>
        <rFont val="华文仿宋"/>
        <charset val="134"/>
      </rPr>
      <t>碳氧化率（%）</t>
    </r>
  </si>
  <si>
    <r>
      <rPr>
        <sz val="10"/>
        <rFont val="Times New Roman"/>
        <charset val="134"/>
      </rPr>
      <t xml:space="preserve">    1.1.1</t>
    </r>
    <r>
      <rPr>
        <sz val="10"/>
        <rFont val="华文仿宋"/>
        <charset val="134"/>
      </rPr>
      <t>化石燃料</t>
    </r>
    <r>
      <rPr>
        <sz val="10"/>
        <rFont val="Times New Roman"/>
        <charset val="134"/>
      </rPr>
      <t>2</t>
    </r>
  </si>
  <si>
    <r>
      <rPr>
        <sz val="10"/>
        <rFont val="Times New Roman"/>
        <charset val="134"/>
      </rPr>
      <t xml:space="preserve">1.1.1.4 </t>
    </r>
    <r>
      <rPr>
        <sz val="10"/>
        <rFont val="华文仿宋"/>
        <charset val="134"/>
      </rPr>
      <t>碳氧化率（</t>
    </r>
    <r>
      <rPr>
        <sz val="10"/>
        <rFont val="Times New Roman"/>
        <charset val="134"/>
      </rPr>
      <t>%</t>
    </r>
    <r>
      <rPr>
        <sz val="10"/>
        <rFont val="华文仿宋"/>
        <charset val="134"/>
      </rPr>
      <t>）</t>
    </r>
  </si>
  <si>
    <r>
      <rPr>
        <sz val="10"/>
        <rFont val="Times New Roman"/>
        <charset val="134"/>
      </rPr>
      <t xml:space="preserve">    1.1.1</t>
    </r>
    <r>
      <rPr>
        <sz val="10"/>
        <rFont val="华文仿宋"/>
        <charset val="134"/>
      </rPr>
      <t>化石燃料</t>
    </r>
    <r>
      <rPr>
        <sz val="10"/>
        <rFont val="Times New Roman"/>
        <charset val="134"/>
      </rPr>
      <t>3</t>
    </r>
  </si>
  <si>
    <r>
      <rPr>
        <b/>
        <sz val="10.5"/>
        <rFont val="Times New Roman"/>
        <charset val="134"/>
      </rPr>
      <t xml:space="preserve">  1.2 </t>
    </r>
    <r>
      <rPr>
        <b/>
        <sz val="10.5"/>
        <rFont val="华文仿宋"/>
        <charset val="134"/>
      </rPr>
      <t>消耗电力对应的排放量（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</si>
  <si>
    <r>
      <rPr>
        <sz val="10"/>
        <rFont val="华文仿宋"/>
        <charset val="134"/>
      </rPr>
      <t>按核算与报告指南公式（</t>
    </r>
    <r>
      <rPr>
        <sz val="10"/>
        <rFont val="Times New Roman"/>
        <charset val="134"/>
      </rPr>
      <t>18</t>
    </r>
    <r>
      <rPr>
        <sz val="10"/>
        <rFont val="华文仿宋"/>
        <charset val="134"/>
      </rPr>
      <t>）计算</t>
    </r>
  </si>
  <si>
    <r>
      <rPr>
        <sz val="10"/>
        <rFont val="Times New Roman"/>
        <charset val="134"/>
      </rPr>
      <t xml:space="preserve">    1.2.1 </t>
    </r>
    <r>
      <rPr>
        <sz val="10"/>
        <rFont val="华文仿宋"/>
        <charset val="134"/>
      </rPr>
      <t>消耗电量（</t>
    </r>
    <r>
      <rPr>
        <sz val="10"/>
        <rFont val="Times New Roman"/>
        <charset val="134"/>
      </rPr>
      <t>MWh</t>
    </r>
    <r>
      <rPr>
        <sz val="10"/>
        <rFont val="华文仿宋"/>
        <charset val="134"/>
      </rPr>
      <t>）</t>
    </r>
  </si>
  <si>
    <r>
      <rPr>
        <sz val="10"/>
        <rFont val="Times New Roman"/>
        <charset val="134"/>
      </rPr>
      <t>1.2.1.1</t>
    </r>
    <r>
      <rPr>
        <sz val="10"/>
        <rFont val="华文仿宋"/>
        <charset val="134"/>
      </rPr>
      <t>电网供电</t>
    </r>
  </si>
  <si>
    <t>来源于企业台账或统计报表。
优先填报炼厂计量数据；
如计量数据不可获得，则按全厂比例拆分。</t>
  </si>
  <si>
    <r>
      <rPr>
        <sz val="10"/>
        <rFont val="Times New Roman"/>
        <charset val="134"/>
      </rPr>
      <t>1.2.1.2</t>
    </r>
    <r>
      <rPr>
        <sz val="10"/>
        <rFont val="华文仿宋"/>
        <charset val="134"/>
      </rPr>
      <t>自备电厂</t>
    </r>
    <r>
      <rPr>
        <vertAlign val="superscript"/>
        <sz val="10"/>
        <rFont val="Times New Roman"/>
        <charset val="134"/>
      </rPr>
      <t>*5</t>
    </r>
  </si>
  <si>
    <r>
      <rPr>
        <sz val="10"/>
        <rFont val="Times New Roman"/>
        <charset val="134"/>
      </rPr>
      <t>1.2.1.3</t>
    </r>
    <r>
      <rPr>
        <sz val="10"/>
        <rFont val="华文仿宋"/>
        <charset val="134"/>
      </rPr>
      <t>可再生能源发电</t>
    </r>
  </si>
  <si>
    <r>
      <rPr>
        <sz val="10"/>
        <rFont val="Times New Roman"/>
        <charset val="134"/>
      </rPr>
      <t>1.2.1.4</t>
    </r>
    <r>
      <rPr>
        <sz val="10"/>
        <rFont val="华文仿宋"/>
        <charset val="134"/>
      </rPr>
      <t>余热发电</t>
    </r>
  </si>
  <si>
    <r>
      <rPr>
        <sz val="10"/>
        <rFont val="Times New Roman"/>
        <charset val="134"/>
      </rPr>
      <t xml:space="preserve">     1.2.2 </t>
    </r>
    <r>
      <rPr>
        <sz val="10"/>
        <rFont val="华文仿宋"/>
        <charset val="134"/>
      </rPr>
      <t>排放因子（</t>
    </r>
    <r>
      <rPr>
        <sz val="10"/>
        <rFont val="Times New Roman"/>
        <charset val="134"/>
      </rPr>
      <t>tCO</t>
    </r>
    <r>
      <rPr>
        <vertAlign val="subscript"/>
        <sz val="10"/>
        <rFont val="Times New Roman"/>
        <charset val="134"/>
      </rPr>
      <t>2</t>
    </r>
    <r>
      <rPr>
        <sz val="10"/>
        <rFont val="Times New Roman"/>
        <charset val="134"/>
      </rPr>
      <t>/MWh</t>
    </r>
    <r>
      <rPr>
        <sz val="10"/>
        <rFont val="华文仿宋"/>
        <charset val="134"/>
      </rPr>
      <t>）</t>
    </r>
  </si>
  <si>
    <r>
      <rPr>
        <sz val="10"/>
        <rFont val="Times New Roman"/>
        <charset val="134"/>
      </rPr>
      <t>1.2.2.1</t>
    </r>
    <r>
      <rPr>
        <sz val="10"/>
        <rFont val="华文仿宋"/>
        <charset val="134"/>
      </rPr>
      <t>电网供电</t>
    </r>
  </si>
  <si>
    <r>
      <rPr>
        <sz val="10.5"/>
        <rFont val="华文仿宋"/>
        <charset val="134"/>
      </rPr>
      <t xml:space="preserve">对应的排放因子根据来源采用加权平均；其中：
</t>
    </r>
    <r>
      <rPr>
        <sz val="10.5"/>
        <rFont val="宋体"/>
        <charset val="134"/>
      </rPr>
      <t>−</t>
    </r>
    <r>
      <rPr>
        <sz val="10.5"/>
        <rFont val="华文仿宋"/>
        <charset val="134"/>
      </rPr>
      <t xml:space="preserve">电网购入电力和自备电厂供电对应的排放因子采用2015年全国电网平均排放因子0.6101tCO2/MWh；
</t>
    </r>
    <r>
      <rPr>
        <sz val="10.5"/>
        <rFont val="宋体"/>
        <charset val="134"/>
      </rPr>
      <t>−</t>
    </r>
    <r>
      <rPr>
        <sz val="10.5"/>
        <rFont val="华文仿宋"/>
        <charset val="134"/>
      </rPr>
      <t xml:space="preserve"> 可再生能源、余热发电排放因子为0</t>
    </r>
  </si>
  <si>
    <r>
      <rPr>
        <sz val="10"/>
        <rFont val="Times New Roman"/>
        <charset val="134"/>
      </rPr>
      <t>1.2.2.2</t>
    </r>
    <r>
      <rPr>
        <sz val="10"/>
        <rFont val="华文仿宋"/>
        <charset val="134"/>
      </rPr>
      <t>自备电厂</t>
    </r>
  </si>
  <si>
    <r>
      <rPr>
        <sz val="10"/>
        <rFont val="Times New Roman"/>
        <charset val="134"/>
      </rPr>
      <t>1.2.2.3</t>
    </r>
    <r>
      <rPr>
        <sz val="10"/>
        <rFont val="华文仿宋"/>
        <charset val="134"/>
      </rPr>
      <t>可再生能源发电</t>
    </r>
  </si>
  <si>
    <r>
      <rPr>
        <sz val="10"/>
        <rFont val="Times New Roman"/>
        <charset val="134"/>
      </rPr>
      <t>1.2.2.4</t>
    </r>
    <r>
      <rPr>
        <sz val="10"/>
        <rFont val="华文仿宋"/>
        <charset val="134"/>
      </rPr>
      <t>余热发电</t>
    </r>
  </si>
  <si>
    <r>
      <rPr>
        <b/>
        <sz val="10.5"/>
        <rFont val="Times New Roman"/>
        <charset val="134"/>
      </rPr>
      <t xml:space="preserve">  1.3 </t>
    </r>
    <r>
      <rPr>
        <b/>
        <sz val="10.5"/>
        <rFont val="华文仿宋"/>
        <charset val="134"/>
      </rPr>
      <t>消耗热力对应的排放量（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</si>
  <si>
    <r>
      <rPr>
        <sz val="10"/>
        <rFont val="华文仿宋"/>
        <charset val="134"/>
      </rPr>
      <t>按核算与报告指南公式（</t>
    </r>
    <r>
      <rPr>
        <sz val="10"/>
        <rFont val="Times New Roman"/>
        <charset val="134"/>
      </rPr>
      <t>19</t>
    </r>
    <r>
      <rPr>
        <sz val="10"/>
        <rFont val="华文仿宋"/>
        <charset val="134"/>
      </rPr>
      <t>）计算</t>
    </r>
  </si>
  <si>
    <r>
      <rPr>
        <sz val="10"/>
        <rFont val="Times New Roman"/>
        <charset val="134"/>
      </rPr>
      <t xml:space="preserve">    1.3.1 </t>
    </r>
    <r>
      <rPr>
        <sz val="10"/>
        <rFont val="华文仿宋"/>
        <charset val="134"/>
      </rPr>
      <t>消耗热量（</t>
    </r>
    <r>
      <rPr>
        <sz val="10"/>
        <rFont val="Times New Roman"/>
        <charset val="134"/>
      </rPr>
      <t>GJ</t>
    </r>
    <r>
      <rPr>
        <sz val="10"/>
        <rFont val="华文仿宋"/>
        <charset val="134"/>
      </rPr>
      <t>）</t>
    </r>
  </si>
  <si>
    <r>
      <rPr>
        <sz val="10"/>
        <rFont val="Times New Roman"/>
        <charset val="134"/>
      </rPr>
      <t>1.3.1.1</t>
    </r>
    <r>
      <rPr>
        <sz val="10"/>
        <rFont val="华文仿宋"/>
        <charset val="134"/>
      </rPr>
      <t>余热回收</t>
    </r>
  </si>
  <si>
    <t>净购入热量包括余热回收、蒸汽锅炉或自备电厂</t>
  </si>
  <si>
    <r>
      <rPr>
        <sz val="10"/>
        <rFont val="Times New Roman"/>
        <charset val="134"/>
      </rPr>
      <t>1.3.1.2</t>
    </r>
    <r>
      <rPr>
        <sz val="10"/>
        <rFont val="华文仿宋"/>
        <charset val="134"/>
      </rPr>
      <t>蒸汽锅炉</t>
    </r>
  </si>
  <si>
    <r>
      <rPr>
        <sz val="10"/>
        <rFont val="Times New Roman"/>
        <charset val="134"/>
      </rPr>
      <t>1.3.1.3</t>
    </r>
    <r>
      <rPr>
        <sz val="10"/>
        <rFont val="华文仿宋"/>
        <charset val="134"/>
      </rPr>
      <t>自备电厂</t>
    </r>
  </si>
  <si>
    <r>
      <rPr>
        <sz val="10"/>
        <rFont val="Times New Roman"/>
        <charset val="134"/>
      </rPr>
      <t xml:space="preserve">    1.3.2 </t>
    </r>
    <r>
      <rPr>
        <sz val="10"/>
        <rFont val="华文仿宋"/>
        <charset val="134"/>
      </rPr>
      <t>排放因子（</t>
    </r>
    <r>
      <rPr>
        <sz val="10"/>
        <rFont val="Times New Roman"/>
        <charset val="134"/>
      </rPr>
      <t>tCO</t>
    </r>
    <r>
      <rPr>
        <vertAlign val="subscript"/>
        <sz val="10"/>
        <rFont val="Times New Roman"/>
        <charset val="134"/>
      </rPr>
      <t>2</t>
    </r>
    <r>
      <rPr>
        <sz val="10"/>
        <rFont val="Times New Roman"/>
        <charset val="134"/>
      </rPr>
      <t>/GJ</t>
    </r>
    <r>
      <rPr>
        <sz val="10"/>
        <rFont val="华文仿宋"/>
        <charset val="134"/>
      </rPr>
      <t>）</t>
    </r>
  </si>
  <si>
    <r>
      <rPr>
        <sz val="10"/>
        <rFont val="Times New Roman"/>
        <charset val="134"/>
      </rPr>
      <t>1.3.2.1</t>
    </r>
    <r>
      <rPr>
        <sz val="10"/>
        <rFont val="华文仿宋"/>
        <charset val="134"/>
      </rPr>
      <t>余热回收</t>
    </r>
  </si>
  <si>
    <r>
      <rPr>
        <sz val="10"/>
        <rFont val="华文仿宋"/>
        <charset val="134"/>
      </rPr>
      <t>热力供应排放因子根据来源采用加权平均</t>
    </r>
    <r>
      <rPr>
        <sz val="10"/>
        <rFont val="Times New Roman"/>
        <charset val="134"/>
      </rPr>
      <t>,</t>
    </r>
    <r>
      <rPr>
        <sz val="10"/>
        <rFont val="华文仿宋"/>
        <charset val="134"/>
      </rPr>
      <t>其中</t>
    </r>
    <r>
      <rPr>
        <sz val="10"/>
        <rFont val="Times New Roman"/>
        <charset val="134"/>
      </rPr>
      <t xml:space="preserve">:
− </t>
    </r>
    <r>
      <rPr>
        <sz val="10"/>
        <rFont val="华文仿宋"/>
        <charset val="134"/>
      </rPr>
      <t>余热回收排放因子为</t>
    </r>
    <r>
      <rPr>
        <sz val="10"/>
        <rFont val="Times New Roman"/>
        <charset val="134"/>
      </rPr>
      <t>0</t>
    </r>
    <r>
      <rPr>
        <sz val="10"/>
        <rFont val="华文仿宋"/>
        <charset val="134"/>
      </rPr>
      <t xml:space="preserve">，
</t>
    </r>
    <r>
      <rPr>
        <sz val="10"/>
        <rFont val="Times New Roman"/>
        <charset val="134"/>
      </rPr>
      <t xml:space="preserve">− </t>
    </r>
    <r>
      <rPr>
        <sz val="10"/>
        <rFont val="华文仿宋"/>
        <charset val="134"/>
      </rPr>
      <t>如果是蒸汽锅炉供热，排放因子为锅炉排放量</t>
    </r>
    <r>
      <rPr>
        <sz val="10"/>
        <rFont val="Times New Roman"/>
        <charset val="134"/>
      </rPr>
      <t>/</t>
    </r>
    <r>
      <rPr>
        <sz val="10"/>
        <rFont val="华文仿宋"/>
        <charset val="134"/>
      </rPr>
      <t>锅炉供热量；如果是自备电厂，排放因子参考“自备电厂补充数据表”中的供热碳排放强度的计算方法；若数据不可得，采用</t>
    </r>
    <r>
      <rPr>
        <sz val="10"/>
        <rFont val="Times New Roman"/>
        <charset val="134"/>
      </rPr>
      <t>0.11tCO</t>
    </r>
    <r>
      <rPr>
        <vertAlign val="subscript"/>
        <sz val="10"/>
        <rFont val="Times New Roman"/>
        <charset val="134"/>
      </rPr>
      <t>2</t>
    </r>
    <r>
      <rPr>
        <sz val="10"/>
        <rFont val="Times New Roman"/>
        <charset val="134"/>
      </rPr>
      <t>/GJ</t>
    </r>
  </si>
  <si>
    <r>
      <rPr>
        <sz val="10"/>
        <rFont val="Times New Roman"/>
        <charset val="134"/>
      </rPr>
      <t>1.3.2.2</t>
    </r>
    <r>
      <rPr>
        <sz val="10"/>
        <rFont val="华文仿宋"/>
        <charset val="134"/>
      </rPr>
      <t>蒸汽锅炉</t>
    </r>
  </si>
  <si>
    <r>
      <rPr>
        <sz val="10"/>
        <rFont val="Times New Roman"/>
        <charset val="134"/>
      </rPr>
      <t>1.3.2.3</t>
    </r>
    <r>
      <rPr>
        <sz val="10"/>
        <rFont val="华文仿宋"/>
        <charset val="134"/>
      </rPr>
      <t>自备电厂</t>
    </r>
  </si>
  <si>
    <r>
      <rPr>
        <b/>
        <sz val="10.5"/>
        <rFont val="Times New Roman"/>
        <charset val="134"/>
      </rPr>
      <t xml:space="preserve">2 </t>
    </r>
    <r>
      <rPr>
        <b/>
        <sz val="10.5"/>
        <rFont val="华文仿宋"/>
        <charset val="134"/>
      </rPr>
      <t>原料油加工量（</t>
    </r>
    <r>
      <rPr>
        <b/>
        <sz val="10.5"/>
        <rFont val="Times New Roman"/>
        <charset val="134"/>
      </rPr>
      <t>t</t>
    </r>
    <r>
      <rPr>
        <b/>
        <sz val="10.5"/>
        <rFont val="华文仿宋"/>
        <charset val="134"/>
      </rPr>
      <t>）</t>
    </r>
  </si>
  <si>
    <r>
      <rPr>
        <sz val="10"/>
        <rFont val="Times New Roman"/>
        <charset val="134"/>
      </rPr>
      <t xml:space="preserve">− </t>
    </r>
    <r>
      <rPr>
        <sz val="10"/>
        <rFont val="华文仿宋"/>
        <charset val="134"/>
      </rPr>
      <t xml:space="preserve">优先选用企业计量数据，如生产日志或月度、年度统计报表；
</t>
    </r>
    <r>
      <rPr>
        <sz val="10"/>
        <rFont val="Times New Roman"/>
        <charset val="134"/>
      </rPr>
      <t xml:space="preserve">− </t>
    </r>
    <r>
      <rPr>
        <sz val="10"/>
        <rFont val="华文仿宋"/>
        <charset val="134"/>
      </rPr>
      <t>其次选用报送统计局数据</t>
    </r>
  </si>
  <si>
    <r>
      <rPr>
        <b/>
        <sz val="10.5"/>
        <rFont val="Times New Roman"/>
        <charset val="134"/>
      </rPr>
      <t xml:space="preserve">3 </t>
    </r>
    <r>
      <rPr>
        <b/>
        <sz val="10.5"/>
        <rFont val="华文仿宋"/>
        <charset val="134"/>
      </rPr>
      <t>炼厂开工率</t>
    </r>
  </si>
  <si>
    <t>按开工负荷计算，等于实际原油加工量除以核定的原油加工能力</t>
  </si>
  <si>
    <r>
      <rPr>
        <b/>
        <sz val="10.5"/>
        <rFont val="Times New Roman"/>
        <charset val="134"/>
      </rPr>
      <t xml:space="preserve">4 </t>
    </r>
    <r>
      <rPr>
        <b/>
        <sz val="10.5"/>
        <rFont val="华文仿宋"/>
        <charset val="134"/>
      </rPr>
      <t>炼油能量因数</t>
    </r>
  </si>
  <si>
    <r>
      <rPr>
        <sz val="10"/>
        <rFont val="华文仿宋"/>
        <charset val="134"/>
      </rPr>
      <t>参考</t>
    </r>
    <r>
      <rPr>
        <sz val="10"/>
        <rFont val="Times New Roman"/>
        <charset val="134"/>
      </rPr>
      <t>GB30251-2013</t>
    </r>
    <r>
      <rPr>
        <sz val="10"/>
        <rFont val="华文仿宋"/>
        <charset val="134"/>
      </rPr>
      <t>《炼油单位产品能源消耗限额》计算</t>
    </r>
  </si>
  <si>
    <r>
      <rPr>
        <sz val="10"/>
        <rFont val="Times New Roman"/>
        <charset val="134"/>
      </rPr>
      <t xml:space="preserve">  4.1 </t>
    </r>
    <r>
      <rPr>
        <sz val="10"/>
        <rFont val="华文仿宋"/>
        <charset val="134"/>
      </rPr>
      <t>炼油生产装置能量因数</t>
    </r>
  </si>
  <si>
    <r>
      <rPr>
        <sz val="10"/>
        <rFont val="华文仿宋"/>
        <charset val="134"/>
      </rPr>
      <t>参考</t>
    </r>
    <r>
      <rPr>
        <sz val="10"/>
        <rFont val="Times New Roman"/>
        <charset val="134"/>
      </rPr>
      <t>GB30251-2014</t>
    </r>
    <r>
      <rPr>
        <sz val="10"/>
        <rFont val="华文仿宋"/>
        <charset val="134"/>
      </rPr>
      <t>《炼油单位产品能源消耗限额》计算</t>
    </r>
  </si>
  <si>
    <r>
      <rPr>
        <sz val="10"/>
        <rFont val="Times New Roman"/>
        <charset val="134"/>
      </rPr>
      <t xml:space="preserve">  4.2</t>
    </r>
    <r>
      <rPr>
        <sz val="10"/>
        <rFont val="华文仿宋"/>
        <charset val="134"/>
      </rPr>
      <t>储运系统能量因数</t>
    </r>
  </si>
  <si>
    <r>
      <rPr>
        <sz val="10"/>
        <rFont val="华文仿宋"/>
        <charset val="134"/>
      </rPr>
      <t>参考</t>
    </r>
    <r>
      <rPr>
        <sz val="10"/>
        <rFont val="Times New Roman"/>
        <charset val="134"/>
      </rPr>
      <t>GB30251-2015</t>
    </r>
    <r>
      <rPr>
        <sz val="10"/>
        <rFont val="华文仿宋"/>
        <charset val="134"/>
      </rPr>
      <t>《炼油单位产品能源消耗限额》计算</t>
    </r>
  </si>
  <si>
    <r>
      <rPr>
        <sz val="10"/>
        <rFont val="Times New Roman"/>
        <charset val="134"/>
      </rPr>
      <t xml:space="preserve">  4.3</t>
    </r>
    <r>
      <rPr>
        <sz val="10"/>
        <rFont val="华文仿宋"/>
        <charset val="134"/>
      </rPr>
      <t>污水处理场能量因数</t>
    </r>
  </si>
  <si>
    <r>
      <rPr>
        <sz val="10"/>
        <rFont val="华文仿宋"/>
        <charset val="134"/>
      </rPr>
      <t>参考</t>
    </r>
    <r>
      <rPr>
        <sz val="10"/>
        <rFont val="Times New Roman"/>
        <charset val="134"/>
      </rPr>
      <t>GB30251-2016</t>
    </r>
    <r>
      <rPr>
        <sz val="10"/>
        <rFont val="华文仿宋"/>
        <charset val="134"/>
      </rPr>
      <t>《炼油单位产品能源消耗限额》计算</t>
    </r>
  </si>
  <si>
    <r>
      <rPr>
        <sz val="10"/>
        <rFont val="Times New Roman"/>
        <charset val="134"/>
      </rPr>
      <t xml:space="preserve">  4.4</t>
    </r>
    <r>
      <rPr>
        <sz val="10"/>
        <rFont val="华文仿宋"/>
        <charset val="134"/>
      </rPr>
      <t>热力损失能量因数</t>
    </r>
  </si>
  <si>
    <r>
      <rPr>
        <sz val="10"/>
        <rFont val="华文仿宋"/>
        <charset val="134"/>
      </rPr>
      <t>参考</t>
    </r>
    <r>
      <rPr>
        <sz val="10"/>
        <rFont val="Times New Roman"/>
        <charset val="134"/>
      </rPr>
      <t>GB30251-2017</t>
    </r>
    <r>
      <rPr>
        <sz val="10"/>
        <rFont val="华文仿宋"/>
        <charset val="134"/>
      </rPr>
      <t>《炼油单位产品能源消耗限额》计算</t>
    </r>
  </si>
  <si>
    <r>
      <rPr>
        <sz val="10"/>
        <rFont val="Times New Roman"/>
        <charset val="134"/>
      </rPr>
      <t xml:space="preserve">  4.5</t>
    </r>
    <r>
      <rPr>
        <sz val="10"/>
        <rFont val="华文仿宋"/>
        <charset val="134"/>
      </rPr>
      <t>输变电损失能量因数</t>
    </r>
  </si>
  <si>
    <r>
      <rPr>
        <sz val="10"/>
        <rFont val="华文仿宋"/>
        <charset val="134"/>
      </rPr>
      <t>参考</t>
    </r>
    <r>
      <rPr>
        <sz val="10"/>
        <rFont val="Times New Roman"/>
        <charset val="134"/>
      </rPr>
      <t>GB30251-2018</t>
    </r>
    <r>
      <rPr>
        <sz val="10"/>
        <rFont val="华文仿宋"/>
        <charset val="134"/>
      </rPr>
      <t>《炼油单位产品能源消耗限额》计算</t>
    </r>
  </si>
  <si>
    <r>
      <rPr>
        <sz val="10"/>
        <rFont val="Times New Roman"/>
        <charset val="134"/>
      </rPr>
      <t xml:space="preserve">  4.6</t>
    </r>
    <r>
      <rPr>
        <sz val="10"/>
        <rFont val="华文仿宋"/>
        <charset val="134"/>
      </rPr>
      <t>其它辅助系统能量因数</t>
    </r>
  </si>
  <si>
    <r>
      <rPr>
        <sz val="10"/>
        <rFont val="华文仿宋"/>
        <charset val="134"/>
      </rPr>
      <t>参考</t>
    </r>
    <r>
      <rPr>
        <sz val="10"/>
        <rFont val="Times New Roman"/>
        <charset val="134"/>
      </rPr>
      <t>GB30251-2019</t>
    </r>
    <r>
      <rPr>
        <sz val="10"/>
        <rFont val="华文仿宋"/>
        <charset val="134"/>
      </rPr>
      <t>《炼油单位产品能源消耗限额》计算</t>
    </r>
  </si>
  <si>
    <r>
      <rPr>
        <sz val="10"/>
        <rFont val="Times New Roman"/>
        <charset val="134"/>
      </rPr>
      <t xml:space="preserve">  4.7</t>
    </r>
    <r>
      <rPr>
        <sz val="10"/>
        <rFont val="华文仿宋"/>
        <charset val="134"/>
      </rPr>
      <t>温度校正因子</t>
    </r>
  </si>
  <si>
    <r>
      <rPr>
        <sz val="10"/>
        <rFont val="华文仿宋"/>
        <charset val="134"/>
      </rPr>
      <t>参考</t>
    </r>
    <r>
      <rPr>
        <sz val="10"/>
        <rFont val="Times New Roman"/>
        <charset val="134"/>
      </rPr>
      <t>GB30251-2020</t>
    </r>
    <r>
      <rPr>
        <sz val="10"/>
        <rFont val="华文仿宋"/>
        <charset val="134"/>
      </rPr>
      <t>《炼油单位产品能源消耗限额》计算</t>
    </r>
  </si>
  <si>
    <t>全部炼厂合计</t>
  </si>
  <si>
    <r>
      <rPr>
        <b/>
        <sz val="10.5"/>
        <rFont val="Times New Roman"/>
        <charset val="134"/>
      </rPr>
      <t xml:space="preserve">5 </t>
    </r>
    <r>
      <rPr>
        <b/>
        <sz val="10.5"/>
        <rFont val="华文仿宋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</si>
  <si>
    <r>
      <rPr>
        <b/>
        <sz val="10.5"/>
        <rFont val="华文仿宋"/>
        <charset val="134"/>
      </rPr>
      <t>附：炼油装置层面数据</t>
    </r>
    <r>
      <rPr>
        <b/>
        <vertAlign val="superscript"/>
        <sz val="10.5"/>
        <rFont val="华文仿宋"/>
        <charset val="134"/>
      </rPr>
      <t>*6</t>
    </r>
  </si>
  <si>
    <r>
      <rPr>
        <b/>
        <sz val="10.5"/>
        <rFont val="华文仿宋"/>
        <charset val="134"/>
      </rPr>
      <t>填附表</t>
    </r>
    <r>
      <rPr>
        <b/>
        <sz val="10.5"/>
        <rFont val="Times New Roman"/>
        <charset val="134"/>
      </rPr>
      <t>1</t>
    </r>
    <r>
      <rPr>
        <b/>
        <vertAlign val="superscript"/>
        <sz val="10.5"/>
        <rFont val="Times New Roman"/>
        <charset val="134"/>
      </rPr>
      <t>*7</t>
    </r>
  </si>
  <si>
    <r>
      <rPr>
        <sz val="10"/>
        <rFont val="华文仿宋"/>
        <charset val="134"/>
      </rPr>
      <t>关于装置类型，参考</t>
    </r>
    <r>
      <rPr>
        <sz val="10"/>
        <rFont val="Times New Roman"/>
        <charset val="134"/>
      </rPr>
      <t>GB30251-2013</t>
    </r>
    <r>
      <rPr>
        <sz val="10"/>
        <rFont val="华文仿宋"/>
        <charset val="134"/>
      </rPr>
      <t>《炼油单位产品能源消耗限额》</t>
    </r>
  </si>
  <si>
    <t>说明：</t>
  </si>
  <si>
    <r>
      <rPr>
        <sz val="10"/>
        <rFont val="Times New Roman"/>
        <charset val="134"/>
      </rPr>
      <t>*1</t>
    </r>
    <r>
      <rPr>
        <sz val="10"/>
        <rFont val="方正仿宋_GBK"/>
        <charset val="134"/>
      </rPr>
      <t>填写时可删除此列所述的计算方法或填写要求。可在此列各行填写说明左列数值含义的具体内容。</t>
    </r>
  </si>
  <si>
    <r>
      <rPr>
        <sz val="10"/>
        <rFont val="Times New Roman"/>
        <charset val="134"/>
      </rPr>
      <t>*2</t>
    </r>
    <r>
      <rPr>
        <sz val="10"/>
        <rFont val="方正仿宋_GBK"/>
        <charset val="134"/>
      </rPr>
      <t>核算边界：炼油生产装置，以及原油、半成品及成品油储运系统、供排水、空气压缩站、空气分离站、污水处理、化验、研究、消防、生产管理等炼油辅助系统。其中，炼油生产装置指以下装置：蒸馏装置（常减压蒸馏、常压蒸馏、润滑油型常减压蒸馏）；催化裂化（蜡油催化裂化、重油催化裂化、常渣催化裂化、深度催化裂解、</t>
    </r>
    <r>
      <rPr>
        <sz val="10"/>
        <rFont val="Times New Roman"/>
        <charset val="134"/>
      </rPr>
      <t>MIPCGP</t>
    </r>
    <r>
      <rPr>
        <sz val="10"/>
        <rFont val="方正仿宋_GBK"/>
        <charset val="134"/>
      </rPr>
      <t>、双提升管催化裂化）；焦化（延迟焦化、稠油延迟焦化）；催化重整（预处理和连续重整、预处理和固定床重整、预处理和组合床重整、脱重组分塔、芳烃抽提、芳烃分离（苯塔甲苯塔）、芳烃分离（苯、甲苯、混二甲苯塔））；加氢裂化；加氢处理（蜡油、渣油）；中压加氢改质；加氢精制（轻质油</t>
    </r>
    <r>
      <rPr>
        <sz val="10"/>
        <rFont val="Times New Roman"/>
        <charset val="134"/>
      </rPr>
      <t>P</t>
    </r>
    <r>
      <rPr>
        <sz val="10"/>
        <rFont val="方正仿宋_GBK"/>
        <charset val="134"/>
      </rPr>
      <t>﹤</t>
    </r>
    <r>
      <rPr>
        <sz val="10"/>
        <rFont val="Times New Roman"/>
        <charset val="134"/>
      </rPr>
      <t>3Mpa</t>
    </r>
    <r>
      <rPr>
        <sz val="10"/>
        <rFont val="方正仿宋_GBK"/>
        <charset val="134"/>
      </rPr>
      <t>、轻质油</t>
    </r>
    <r>
      <rPr>
        <sz val="10"/>
        <rFont val="Times New Roman"/>
        <charset val="134"/>
      </rPr>
      <t>P</t>
    </r>
    <r>
      <rPr>
        <sz val="10"/>
        <rFont val="方正仿宋_GBK"/>
        <charset val="134"/>
      </rPr>
      <t>≥</t>
    </r>
    <r>
      <rPr>
        <sz val="10"/>
        <rFont val="Times New Roman"/>
        <charset val="134"/>
      </rPr>
      <t>3</t>
    </r>
    <r>
      <rPr>
        <sz val="10"/>
        <rFont val="方正仿宋_GBK"/>
        <charset val="134"/>
      </rPr>
      <t>而</t>
    </r>
    <r>
      <rPr>
        <sz val="10"/>
        <rFont val="Times New Roman"/>
        <charset val="134"/>
      </rPr>
      <t>P</t>
    </r>
    <r>
      <rPr>
        <sz val="10"/>
        <rFont val="方正仿宋_GBK"/>
        <charset val="134"/>
      </rPr>
      <t>﹤</t>
    </r>
    <r>
      <rPr>
        <sz val="10"/>
        <rFont val="Times New Roman"/>
        <charset val="134"/>
      </rPr>
      <t>6Mpa</t>
    </r>
    <r>
      <rPr>
        <sz val="10"/>
        <rFont val="方正仿宋_GBK"/>
        <charset val="134"/>
      </rPr>
      <t>、轻质油</t>
    </r>
    <r>
      <rPr>
        <sz val="10"/>
        <rFont val="Times New Roman"/>
        <charset val="134"/>
      </rPr>
      <t>P</t>
    </r>
    <r>
      <rPr>
        <sz val="10"/>
        <rFont val="方正仿宋_GBK"/>
        <charset val="134"/>
      </rPr>
      <t>≥</t>
    </r>
    <r>
      <rPr>
        <sz val="10"/>
        <rFont val="Times New Roman"/>
        <charset val="134"/>
      </rPr>
      <t>6Mpa</t>
    </r>
    <r>
      <rPr>
        <sz val="10"/>
        <rFont val="方正仿宋_GBK"/>
        <charset val="134"/>
      </rPr>
      <t>、石蜡、地蜡加氢、润滑油加氢</t>
    </r>
    <r>
      <rPr>
        <sz val="10"/>
        <rFont val="Times New Roman"/>
        <charset val="134"/>
      </rPr>
      <t>P</t>
    </r>
    <r>
      <rPr>
        <sz val="10"/>
        <rFont val="方正仿宋_GBK"/>
        <charset val="134"/>
      </rPr>
      <t>≤</t>
    </r>
    <r>
      <rPr>
        <sz val="10"/>
        <rFont val="Times New Roman"/>
        <charset val="134"/>
      </rPr>
      <t>3Mpa</t>
    </r>
    <r>
      <rPr>
        <sz val="10"/>
        <rFont val="方正仿宋_GBK"/>
        <charset val="134"/>
      </rPr>
      <t>、润滑油加氢</t>
    </r>
    <r>
      <rPr>
        <sz val="10"/>
        <rFont val="Times New Roman"/>
        <charset val="134"/>
      </rPr>
      <t>P</t>
    </r>
    <r>
      <rPr>
        <sz val="10"/>
        <rFont val="方正仿宋_GBK"/>
        <charset val="134"/>
      </rPr>
      <t>﹥</t>
    </r>
    <r>
      <rPr>
        <sz val="10"/>
        <rFont val="Times New Roman"/>
        <charset val="134"/>
      </rPr>
      <t>3Mpa</t>
    </r>
    <r>
      <rPr>
        <sz val="10"/>
        <rFont val="方正仿宋_GBK"/>
        <charset val="134"/>
      </rPr>
      <t>）；制氢（氢气提纯）（气体、轻油、重油及焦炭）；润滑油溶剂精制（轻质糠醛精制、重质糠醛精制、酚精制）；溶剂脱沥青；脱蜡与油蜡精制（酮苯脱蜡、酮苯脱蜡脱油、地蜡脱油、润滑油白土精制、石蜡发汗、石蜡白土精制、石蜡板框成型、石蜡机械化成型）；润滑油中压加氢改质；润滑油高压加氢裂化；气体分馏（三塔流程、四塔流程、五塔和六塔流程）；烷基化（硫酸法、氢氟酸法）；三废处理（溶剂再生、硫磺回收、气体脱硫（含溶剂再生）、气体脱硫）；污水汽提（单塔、双塔）；</t>
    </r>
    <r>
      <rPr>
        <sz val="10"/>
        <rFont val="Times New Roman"/>
        <charset val="134"/>
      </rPr>
      <t>MTBE</t>
    </r>
    <r>
      <rPr>
        <sz val="10"/>
        <rFont val="方正仿宋_GBK"/>
        <charset val="134"/>
      </rPr>
      <t>；催化汽油吸附脱硫；其他装置（石脑油异构、柴油碱洗、冷榨脱蜡、分子筛脱蜡、减粘裂化、临氢降凝、</t>
    </r>
    <r>
      <rPr>
        <sz val="10"/>
        <rFont val="Times New Roman"/>
        <charset val="134"/>
      </rPr>
      <t>LPG</t>
    </r>
    <r>
      <rPr>
        <sz val="10"/>
        <rFont val="方正仿宋_GBK"/>
        <charset val="134"/>
      </rPr>
      <t>脱硫醇、环烷酸、催化干气提浓、催化油浆抽提、催化油浆拔头、</t>
    </r>
    <r>
      <rPr>
        <sz val="10"/>
        <rFont val="Times New Roman"/>
        <charset val="134"/>
      </rPr>
      <t>PSA</t>
    </r>
    <r>
      <rPr>
        <sz val="10"/>
        <rFont val="方正仿宋_GBK"/>
        <charset val="134"/>
      </rPr>
      <t>提纯氢、炼厂干气提纯氢气、氧化沥青）。</t>
    </r>
  </si>
  <si>
    <r>
      <rPr>
        <sz val="10"/>
        <rFont val="Times New Roman"/>
        <charset val="134"/>
      </rPr>
      <t>*3</t>
    </r>
    <r>
      <rPr>
        <sz val="10"/>
        <rFont val="方正仿宋_GBK"/>
        <charset val="134"/>
      </rPr>
      <t>如果企业炼厂多于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个，请自行加行填写。</t>
    </r>
  </si>
  <si>
    <r>
      <rPr>
        <sz val="10"/>
        <rFont val="Times New Roman"/>
        <charset val="134"/>
      </rPr>
      <t>*4</t>
    </r>
    <r>
      <rPr>
        <sz val="10"/>
        <rFont val="方正仿宋_GBK"/>
        <charset val="134"/>
      </rPr>
      <t>此化石燃料不包括自备电厂和热力站消耗的化石燃料。如果企业有其他类型的化石燃料，请自行添加。</t>
    </r>
  </si>
  <si>
    <r>
      <rPr>
        <sz val="10"/>
        <rFont val="Times New Roman"/>
        <charset val="134"/>
      </rPr>
      <t>*5</t>
    </r>
    <r>
      <rPr>
        <sz val="10"/>
        <rFont val="方正仿宋_GBK"/>
        <charset val="134"/>
      </rPr>
      <t>不含自备电厂对应的排放，如有自备电厂同时填报自备电厂补充数据表。</t>
    </r>
  </si>
  <si>
    <r>
      <rPr>
        <sz val="10"/>
        <rFont val="Times New Roman"/>
        <charset val="134"/>
      </rPr>
      <t>*6</t>
    </r>
    <r>
      <rPr>
        <sz val="10"/>
        <rFont val="方正仿宋_GBK"/>
        <charset val="134"/>
      </rPr>
      <t>如有多个炼厂，请分别填写，并注明该炼油装置对应的炼厂。</t>
    </r>
  </si>
  <si>
    <r>
      <rPr>
        <sz val="10"/>
        <rFont val="Times New Roman"/>
        <charset val="134"/>
      </rPr>
      <t>*7</t>
    </r>
    <r>
      <rPr>
        <sz val="10"/>
        <rFont val="方正仿宋_GBK"/>
        <charset val="134"/>
      </rPr>
      <t>如果企业炼油装置多于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个，请自行加行填写。</t>
    </r>
  </si>
  <si>
    <r>
      <rPr>
        <sz val="10"/>
        <rFont val="Times New Roman"/>
        <charset val="134"/>
      </rPr>
      <t>*8</t>
    </r>
    <r>
      <rPr>
        <sz val="10"/>
        <rFont val="方正仿宋_GBK"/>
        <charset val="134"/>
      </rPr>
      <t>计算净购入电力对应的排放时，对应的排放因子采用</t>
    </r>
    <r>
      <rPr>
        <sz val="10"/>
        <rFont val="Times New Roman"/>
        <charset val="134"/>
      </rPr>
      <t>2015</t>
    </r>
    <r>
      <rPr>
        <sz val="10"/>
        <rFont val="方正仿宋_GBK"/>
        <charset val="134"/>
      </rPr>
      <t>年全国电网平均排放因子</t>
    </r>
    <r>
      <rPr>
        <sz val="10"/>
        <rFont val="Times New Roman"/>
        <charset val="134"/>
      </rPr>
      <t>0.6101tCO</t>
    </r>
    <r>
      <rPr>
        <vertAlign val="subscript"/>
        <sz val="10"/>
        <rFont val="Times New Roman"/>
        <charset val="134"/>
      </rPr>
      <t>2</t>
    </r>
    <r>
      <rPr>
        <sz val="10"/>
        <rFont val="Times New Roman"/>
        <charset val="134"/>
      </rPr>
      <t>/MWh</t>
    </r>
    <r>
      <rPr>
        <sz val="10"/>
        <rFont val="方正仿宋_GBK"/>
        <charset val="134"/>
      </rPr>
      <t>。</t>
    </r>
  </si>
  <si>
    <r>
      <rPr>
        <sz val="10"/>
        <rFont val="Times New Roman"/>
        <charset val="134"/>
      </rPr>
      <t>*9</t>
    </r>
    <r>
      <rPr>
        <sz val="10"/>
        <rFont val="方正仿宋_GBK"/>
        <charset val="134"/>
      </rPr>
      <t>灰色的数值格子已内嵌公式，可以自动完成计算，请勿填写。</t>
    </r>
  </si>
  <si>
    <t>附表1：炼油装置层面数据</t>
  </si>
  <si>
    <r>
      <rPr>
        <sz val="10"/>
        <color theme="1"/>
        <rFont val="华文仿宋"/>
        <charset val="134"/>
      </rPr>
      <t>序号</t>
    </r>
  </si>
  <si>
    <r>
      <rPr>
        <sz val="10"/>
        <color theme="1"/>
        <rFont val="华文仿宋"/>
        <charset val="134"/>
      </rPr>
      <t>装置名称</t>
    </r>
  </si>
  <si>
    <r>
      <rPr>
        <sz val="10"/>
        <color theme="1"/>
        <rFont val="华文仿宋"/>
        <charset val="134"/>
      </rPr>
      <t>装置能耗
（千克标油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华文仿宋"/>
        <charset val="134"/>
      </rPr>
      <t>吨）</t>
    </r>
  </si>
  <si>
    <r>
      <rPr>
        <sz val="10"/>
        <color theme="1"/>
        <rFont val="华文仿宋"/>
        <charset val="134"/>
      </rPr>
      <t>装置处理量
（吨）</t>
    </r>
  </si>
  <si>
    <r>
      <rPr>
        <sz val="10"/>
        <color theme="1"/>
        <rFont val="华文仿宋"/>
        <charset val="134"/>
      </rPr>
      <t>装置加工量系数</t>
    </r>
  </si>
  <si>
    <r>
      <rPr>
        <sz val="10"/>
        <color theme="1"/>
        <rFont val="华文仿宋"/>
        <charset val="134"/>
      </rPr>
      <t>装置能量系数</t>
    </r>
  </si>
  <si>
    <r>
      <rPr>
        <sz val="10"/>
        <color theme="1"/>
        <rFont val="华文仿宋"/>
        <charset val="134"/>
      </rPr>
      <t>炼油生产装置能量因数</t>
    </r>
  </si>
  <si>
    <r>
      <rPr>
        <sz val="10"/>
        <color theme="1"/>
        <rFont val="华文仿宋"/>
        <charset val="134"/>
      </rPr>
      <t>备注</t>
    </r>
  </si>
  <si>
    <r>
      <rPr>
        <b/>
        <sz val="10"/>
        <color theme="1"/>
        <rFont val="华文仿宋"/>
        <charset val="134"/>
      </rPr>
      <t>合计</t>
    </r>
  </si>
  <si>
    <r>
      <rPr>
        <sz val="10"/>
        <color theme="1"/>
        <rFont val="华文仿宋"/>
        <charset val="134"/>
      </rPr>
      <t>储运系统能量因数</t>
    </r>
  </si>
  <si>
    <r>
      <rPr>
        <sz val="10"/>
        <color theme="1"/>
        <rFont val="华文仿宋"/>
        <charset val="134"/>
      </rPr>
      <t>请与总表保持一致</t>
    </r>
  </si>
  <si>
    <r>
      <rPr>
        <sz val="10"/>
        <color theme="1"/>
        <rFont val="华文仿宋"/>
        <charset val="134"/>
      </rPr>
      <t>污水处理场能量因数</t>
    </r>
  </si>
  <si>
    <r>
      <rPr>
        <sz val="10"/>
        <color theme="1"/>
        <rFont val="华文仿宋"/>
        <charset val="134"/>
      </rPr>
      <t>热力损失能量因数</t>
    </r>
  </si>
  <si>
    <r>
      <rPr>
        <sz val="10"/>
        <color theme="1"/>
        <rFont val="华文仿宋"/>
        <charset val="134"/>
      </rPr>
      <t>输变电损失能量因数</t>
    </r>
  </si>
  <si>
    <r>
      <rPr>
        <sz val="10"/>
        <color theme="1"/>
        <rFont val="华文仿宋"/>
        <charset val="134"/>
      </rPr>
      <t>其他辅助系统能量因数</t>
    </r>
  </si>
  <si>
    <r>
      <rPr>
        <sz val="10"/>
        <color theme="1"/>
        <rFont val="华文仿宋"/>
        <charset val="134"/>
      </rPr>
      <t>环境温度（摄氏度）</t>
    </r>
  </si>
  <si>
    <r>
      <rPr>
        <sz val="10"/>
        <color theme="1"/>
        <rFont val="华文仿宋"/>
        <charset val="134"/>
      </rPr>
      <t>温度校正因子</t>
    </r>
  </si>
  <si>
    <r>
      <rPr>
        <sz val="10"/>
        <color theme="1"/>
        <rFont val="华文仿宋"/>
        <charset val="134"/>
      </rPr>
      <t>已内嵌公式，根据环境温度计算</t>
    </r>
  </si>
  <si>
    <r>
      <rPr>
        <b/>
        <sz val="10"/>
        <color theme="1"/>
        <rFont val="华文仿宋"/>
        <charset val="134"/>
      </rPr>
      <t>炼油能量因数</t>
    </r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</si>
  <si>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</si>
  <si>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</si>
  <si>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</si>
  <si>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</si>
  <si>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</si>
  <si>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</si>
  <si>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</si>
  <si>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</si>
  <si>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t>无烟煤</t>
  </si>
  <si>
    <t>GJ/t</t>
  </si>
  <si>
    <t>tC/GJ</t>
  </si>
  <si>
    <t>烟煤</t>
  </si>
  <si>
    <t>褐煤</t>
  </si>
  <si>
    <t>洗精煤</t>
  </si>
  <si>
    <t>其它洗煤</t>
  </si>
  <si>
    <t>型煤</t>
  </si>
  <si>
    <t>焦炭</t>
  </si>
  <si>
    <t>液体燃料</t>
  </si>
  <si>
    <t>原油</t>
  </si>
  <si>
    <t>燃料油</t>
  </si>
  <si>
    <t>汽油</t>
  </si>
  <si>
    <t>柴油</t>
  </si>
  <si>
    <t>一般煤油</t>
  </si>
  <si>
    <t>石油焦</t>
  </si>
  <si>
    <t>焦油</t>
  </si>
  <si>
    <t>粗苯</t>
  </si>
  <si>
    <t>其它石油制品</t>
  </si>
  <si>
    <t>气体燃料</t>
  </si>
  <si>
    <t>炼厂干气</t>
  </si>
  <si>
    <t>液化天然气</t>
  </si>
  <si>
    <t>液化石油气</t>
  </si>
  <si>
    <t>焦炉煤气</t>
  </si>
  <si>
    <r>
      <rPr>
        <sz val="10"/>
        <rFont val="Times New Roman"/>
        <charset val="134"/>
      </rPr>
      <t>GJ/</t>
    </r>
    <r>
      <rPr>
        <sz val="10"/>
        <rFont val="华文仿宋"/>
        <charset val="134"/>
      </rPr>
      <t>万</t>
    </r>
    <r>
      <rPr>
        <sz val="10"/>
        <rFont val="Times New Roman"/>
        <charset val="134"/>
      </rPr>
      <t>Nm</t>
    </r>
    <r>
      <rPr>
        <vertAlign val="superscript"/>
        <sz val="10"/>
        <rFont val="Times New Roman"/>
        <charset val="134"/>
      </rPr>
      <t>3</t>
    </r>
  </si>
  <si>
    <t>高炉煤气</t>
  </si>
  <si>
    <t>转炉煤气</t>
  </si>
  <si>
    <t>其它煤气</t>
  </si>
  <si>
    <t>密闭电石炉炉气</t>
  </si>
  <si>
    <t>天然气</t>
  </si>
</sst>
</file>

<file path=xl/styles.xml><?xml version="1.0" encoding="utf-8"?>
<styleSheet xmlns="http://schemas.openxmlformats.org/spreadsheetml/2006/main">
  <numFmts count="10">
    <numFmt numFmtId="44" formatCode="_ &quot;￥&quot;* #,##0.00_ ;_ &quot;￥&quot;* \-#,##0.00_ ;_ &quot;￥&quot;* &quot;-&quot;??_ ;_ @_ "/>
    <numFmt numFmtId="176" formatCode="0.00000_ "/>
    <numFmt numFmtId="177" formatCode="0.000_ "/>
    <numFmt numFmtId="41" formatCode="_ * #,##0_ ;_ * \-#,##0_ ;_ * &quot;-&quot;_ ;_ @_ "/>
    <numFmt numFmtId="178" formatCode="0.0000_ "/>
    <numFmt numFmtId="179" formatCode="0.0000_);[Red]\(0.0000\)"/>
    <numFmt numFmtId="43" formatCode="_ * #,##0.00_ ;_ * \-#,##0.00_ ;_ * &quot;-&quot;??_ ;_ @_ "/>
    <numFmt numFmtId="42" formatCode="_ &quot;￥&quot;* #,##0_ ;_ &quot;￥&quot;* \-#,##0_ ;_ &quot;￥&quot;* &quot;-&quot;_ ;_ @_ "/>
    <numFmt numFmtId="180" formatCode="0.0%"/>
    <numFmt numFmtId="181" formatCode="0.00000_);[Red]\(0.00000\)"/>
  </numFmts>
  <fonts count="5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华文仿宋"/>
      <charset val="134"/>
    </font>
    <font>
      <sz val="10"/>
      <name val="Times New Roman"/>
      <charset val="134"/>
    </font>
    <font>
      <sz val="20"/>
      <color theme="1"/>
      <name val="方正小标宋简体"/>
      <charset val="134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20"/>
      <name val="方正小标宋简体"/>
      <charset val="134"/>
    </font>
    <font>
      <u/>
      <sz val="20"/>
      <name val="方正小标宋简体"/>
      <charset val="134"/>
    </font>
    <font>
      <b/>
      <sz val="12"/>
      <name val="华文仿宋"/>
      <charset val="134"/>
    </font>
    <font>
      <b/>
      <sz val="12"/>
      <name val="华文楷体"/>
      <charset val="134"/>
    </font>
    <font>
      <sz val="12"/>
      <name val="Times New Roman"/>
      <charset val="134"/>
    </font>
    <font>
      <sz val="10.5"/>
      <name val="华文仿宋"/>
      <charset val="134"/>
    </font>
    <font>
      <b/>
      <sz val="10.5"/>
      <name val="Times New Roman"/>
      <charset val="134"/>
    </font>
    <font>
      <b/>
      <sz val="11"/>
      <name val="Times New Roman"/>
      <charset val="134"/>
    </font>
    <font>
      <b/>
      <sz val="10"/>
      <name val="Times New Roman"/>
      <charset val="134"/>
    </font>
    <font>
      <b/>
      <sz val="10.5"/>
      <name val="华文仿宋"/>
      <charset val="134"/>
    </font>
    <font>
      <b/>
      <sz val="10"/>
      <name val="华文仿宋"/>
      <charset val="134"/>
    </font>
    <font>
      <sz val="10"/>
      <name val="Calibri"/>
      <charset val="134"/>
    </font>
    <font>
      <sz val="11"/>
      <name val="Times New Roman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perscript"/>
      <sz val="10"/>
      <name val="Times New Roman"/>
      <charset val="134"/>
    </font>
    <font>
      <sz val="10"/>
      <color theme="1"/>
      <name val="华文仿宋"/>
      <charset val="134"/>
    </font>
    <font>
      <b/>
      <sz val="10"/>
      <color theme="1"/>
      <name val="华文仿宋"/>
      <charset val="134"/>
    </font>
    <font>
      <b/>
      <vertAlign val="superscript"/>
      <sz val="12"/>
      <name val="华文楷体"/>
      <charset val="134"/>
    </font>
    <font>
      <vertAlign val="superscript"/>
      <sz val="10.5"/>
      <name val="华文仿宋"/>
      <charset val="134"/>
    </font>
    <font>
      <b/>
      <vertAlign val="subscript"/>
      <sz val="10.5"/>
      <name val="Times New Roman"/>
      <charset val="134"/>
    </font>
    <font>
      <b/>
      <vertAlign val="superscript"/>
      <sz val="10.5"/>
      <name val="华文仿宋"/>
      <charset val="134"/>
    </font>
    <font>
      <sz val="12"/>
      <name val="宋体"/>
      <charset val="134"/>
    </font>
    <font>
      <vertAlign val="subscript"/>
      <sz val="10"/>
      <name val="Times New Roman"/>
      <charset val="134"/>
    </font>
    <font>
      <sz val="10.5"/>
      <name val="宋体"/>
      <charset val="134"/>
    </font>
    <font>
      <b/>
      <vertAlign val="superscript"/>
      <sz val="10.5"/>
      <name val="Times New Roman"/>
      <charset val="134"/>
    </font>
    <font>
      <sz val="10"/>
      <name val="方正仿宋_GBK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2" fillId="16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6" borderId="27" applyNumberFormat="0" applyFont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7" fillId="18" borderId="31" applyNumberFormat="0" applyAlignment="0" applyProtection="0">
      <alignment vertical="center"/>
    </xf>
    <xf numFmtId="0" fontId="33" fillId="18" borderId="29" applyNumberFormat="0" applyAlignment="0" applyProtection="0">
      <alignment vertical="center"/>
    </xf>
    <xf numFmtId="0" fontId="30" fillId="12" borderId="28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4" fillId="0" borderId="30" applyNumberFormat="0" applyFill="0" applyAlignment="0" applyProtection="0">
      <alignment vertical="center"/>
    </xf>
    <xf numFmtId="0" fontId="38" fillId="0" borderId="32" applyNumberFormat="0" applyFill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</cellStyleXfs>
  <cellXfs count="1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 applyProtection="1">
      <alignment horizontal="left" vertical="center" wrapText="1"/>
    </xf>
    <xf numFmtId="178" fontId="3" fillId="2" borderId="5" xfId="0" applyNumberFormat="1" applyFont="1" applyFill="1" applyBorder="1" applyAlignment="1" applyProtection="1">
      <alignment vertical="center" wrapText="1"/>
    </xf>
    <xf numFmtId="177" fontId="3" fillId="2" borderId="5" xfId="0" applyNumberFormat="1" applyFont="1" applyFill="1" applyBorder="1" applyAlignment="1" applyProtection="1">
      <alignment horizontal="center" vertical="center" wrapText="1"/>
    </xf>
    <xf numFmtId="176" fontId="3" fillId="2" borderId="5" xfId="0" applyNumberFormat="1" applyFont="1" applyFill="1" applyBorder="1" applyAlignment="1" applyProtection="1">
      <alignment vertical="center" wrapText="1"/>
    </xf>
    <xf numFmtId="176" fontId="3" fillId="2" borderId="5" xfId="0" applyNumberFormat="1" applyFont="1" applyFill="1" applyBorder="1" applyAlignment="1" applyProtection="1">
      <alignment horizontal="center" vertical="center" wrapText="1"/>
    </xf>
    <xf numFmtId="180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  <protection locked="0"/>
    </xf>
    <xf numFmtId="179" fontId="5" fillId="2" borderId="5" xfId="0" applyNumberFormat="1" applyFont="1" applyFill="1" applyBorder="1" applyAlignment="1" applyProtection="1">
      <alignment horizontal="center" vertical="center"/>
      <protection locked="0"/>
    </xf>
    <xf numFmtId="179" fontId="5" fillId="2" borderId="5" xfId="0" applyNumberFormat="1" applyFont="1" applyFill="1" applyBorder="1" applyAlignment="1">
      <alignment horizontal="center" vertical="center"/>
    </xf>
    <xf numFmtId="0" fontId="5" fillId="2" borderId="5" xfId="0" applyFont="1" applyFill="1" applyBorder="1"/>
    <xf numFmtId="0" fontId="6" fillId="2" borderId="7" xfId="0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6" fillId="2" borderId="9" xfId="0" applyFont="1" applyFill="1" applyBorder="1" applyAlignment="1">
      <alignment horizontal="right" vertical="center" wrapText="1"/>
    </xf>
    <xf numFmtId="179" fontId="5" fillId="2" borderId="9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 wrapText="1"/>
    </xf>
    <xf numFmtId="179" fontId="5" fillId="2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NumberFormat="1" applyFont="1" applyBorder="1" applyAlignment="1" applyProtection="1">
      <alignment horizontal="center" vertical="center"/>
      <protection locked="0"/>
    </xf>
    <xf numFmtId="0" fontId="9" fillId="3" borderId="10" xfId="0" applyFont="1" applyFill="1" applyBorder="1" applyAlignment="1" applyProtection="1">
      <alignment horizontal="center" vertical="center"/>
    </xf>
    <xf numFmtId="0" fontId="9" fillId="3" borderId="5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9" fillId="3" borderId="11" xfId="0" applyFont="1" applyFill="1" applyBorder="1" applyAlignment="1" applyProtection="1">
      <alignment horizontal="center" vertical="center"/>
    </xf>
    <xf numFmtId="0" fontId="9" fillId="3" borderId="7" xfId="0" applyFont="1" applyFill="1" applyBorder="1" applyAlignment="1" applyProtection="1">
      <alignment horizontal="center" vertical="center"/>
    </xf>
    <xf numFmtId="0" fontId="9" fillId="3" borderId="9" xfId="0" applyFont="1" applyFill="1" applyBorder="1" applyAlignment="1" applyProtection="1">
      <alignment horizontal="center" vertical="center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vertical="center"/>
      <protection locked="0"/>
    </xf>
    <xf numFmtId="0" fontId="10" fillId="3" borderId="10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11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vertical="center"/>
      <protection locked="0"/>
    </xf>
    <xf numFmtId="0" fontId="12" fillId="3" borderId="10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justify" vertical="center" wrapText="1"/>
    </xf>
    <xf numFmtId="179" fontId="14" fillId="3" borderId="5" xfId="0" applyNumberFormat="1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justify" vertical="center" wrapText="1"/>
    </xf>
    <xf numFmtId="0" fontId="2" fillId="3" borderId="11" xfId="0" applyFont="1" applyFill="1" applyBorder="1" applyAlignment="1" applyProtection="1">
      <alignment horizontal="justify" vertical="center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11" fillId="2" borderId="5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vertical="center" wrapText="1"/>
    </xf>
    <xf numFmtId="179" fontId="3" fillId="0" borderId="5" xfId="0" applyNumberFormat="1" applyFont="1" applyBorder="1" applyAlignment="1" applyProtection="1">
      <alignment horizontal="center" vertical="center" wrapText="1"/>
      <protection locked="0"/>
    </xf>
    <xf numFmtId="179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1" xfId="0" applyFont="1" applyFill="1" applyBorder="1" applyAlignment="1" applyProtection="1">
      <alignment horizontal="left" vertical="center" wrapText="1"/>
    </xf>
    <xf numFmtId="181" fontId="3" fillId="3" borderId="5" xfId="0" applyNumberFormat="1" applyFont="1" applyFill="1" applyBorder="1" applyAlignment="1" applyProtection="1">
      <alignment horizontal="center" vertical="center" wrapText="1"/>
    </xf>
    <xf numFmtId="10" fontId="3" fillId="3" borderId="5" xfId="11" applyNumberFormat="1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179" fontId="15" fillId="3" borderId="5" xfId="0" applyNumberFormat="1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/>
    </xf>
    <xf numFmtId="179" fontId="3" fillId="3" borderId="5" xfId="0" applyNumberFormat="1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left" vertical="center" wrapText="1"/>
    </xf>
    <xf numFmtId="0" fontId="13" fillId="3" borderId="5" xfId="0" applyFont="1" applyFill="1" applyBorder="1" applyAlignment="1" applyProtection="1">
      <alignment horizontal="left"/>
    </xf>
    <xf numFmtId="179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9" fontId="14" fillId="0" borderId="4" xfId="0" applyNumberFormat="1" applyFont="1" applyBorder="1" applyAlignment="1" applyProtection="1">
      <alignment horizontal="center" vertical="center" wrapText="1"/>
      <protection locked="0"/>
    </xf>
    <xf numFmtId="0" fontId="3" fillId="3" borderId="12" xfId="0" applyFont="1" applyFill="1" applyBorder="1" applyAlignment="1" applyProtection="1">
      <alignment horizontal="left" vertical="center" wrapText="1"/>
    </xf>
    <xf numFmtId="179" fontId="14" fillId="0" borderId="2" xfId="0" applyNumberFormat="1" applyFont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 applyProtection="1">
      <alignment horizontal="left" vertical="center" wrapText="1"/>
    </xf>
    <xf numFmtId="0" fontId="13" fillId="3" borderId="7" xfId="0" applyFont="1" applyFill="1" applyBorder="1" applyAlignment="1" applyProtection="1">
      <alignment horizontal="left" vertical="center" wrapText="1"/>
    </xf>
    <xf numFmtId="0" fontId="13" fillId="3" borderId="8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179" fontId="14" fillId="0" borderId="5" xfId="0" applyNumberFormat="1" applyFont="1" applyBorder="1" applyAlignment="1" applyProtection="1">
      <alignment horizontal="center" vertical="center" wrapText="1"/>
      <protection locked="0"/>
    </xf>
    <xf numFmtId="0" fontId="2" fillId="3" borderId="13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justify" vertical="center" wrapText="1"/>
    </xf>
    <xf numFmtId="0" fontId="12" fillId="3" borderId="10" xfId="0" applyFont="1" applyFill="1" applyBorder="1" applyAlignment="1" applyProtection="1">
      <alignment horizontal="justify" vertical="center" wrapText="1"/>
    </xf>
    <xf numFmtId="0" fontId="15" fillId="3" borderId="11" xfId="0" applyFont="1" applyFill="1" applyBorder="1" applyAlignment="1" applyProtection="1">
      <alignment horizontal="justify" vertical="center" wrapText="1"/>
    </xf>
    <xf numFmtId="0" fontId="16" fillId="3" borderId="14" xfId="0" applyFont="1" applyFill="1" applyBorder="1" applyAlignment="1" applyProtection="1">
      <alignment horizontal="left" vertical="center" wrapText="1"/>
    </xf>
    <xf numFmtId="0" fontId="13" fillId="3" borderId="15" xfId="0" applyFont="1" applyFill="1" applyBorder="1" applyAlignment="1" applyProtection="1">
      <alignment horizontal="left" vertical="center" wrapText="1"/>
    </xf>
    <xf numFmtId="0" fontId="16" fillId="2" borderId="15" xfId="0" applyFont="1" applyFill="1" applyBorder="1" applyAlignment="1" applyProtection="1">
      <alignment horizontal="center" vertical="center" wrapText="1"/>
      <protection locked="0"/>
    </xf>
    <xf numFmtId="0" fontId="2" fillId="3" borderId="16" xfId="0" applyFont="1" applyFill="1" applyBorder="1" applyAlignment="1" applyProtection="1">
      <alignment horizontal="left" vertical="center" wrapText="1"/>
    </xf>
    <xf numFmtId="0" fontId="17" fillId="0" borderId="17" xfId="0" applyFont="1" applyBorder="1" applyAlignment="1" applyProtection="1">
      <alignment vertical="center" wrapText="1"/>
    </xf>
    <xf numFmtId="0" fontId="18" fillId="0" borderId="18" xfId="0" applyFont="1" applyBorder="1" applyAlignment="1" applyProtection="1">
      <alignment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vertical="center" wrapText="1"/>
    </xf>
    <xf numFmtId="0" fontId="3" fillId="0" borderId="2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19" fillId="0" borderId="21" xfId="0" applyFont="1" applyBorder="1" applyAlignment="1" applyProtection="1">
      <alignment vertical="center" wrapText="1"/>
    </xf>
    <xf numFmtId="0" fontId="3" fillId="0" borderId="20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19" fillId="0" borderId="24" xfId="0" applyFont="1" applyBorder="1" applyAlignment="1" applyProtection="1">
      <alignment vertical="center" wrapText="1"/>
    </xf>
    <xf numFmtId="0" fontId="19" fillId="2" borderId="0" xfId="0" applyFont="1" applyFill="1" applyAlignment="1" applyProtection="1">
      <alignment vertical="center" wrapText="1"/>
    </xf>
    <xf numFmtId="0" fontId="20" fillId="2" borderId="0" xfId="0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77"/>
  <sheetViews>
    <sheetView view="pageBreakPreview" zoomScale="74" zoomScaleNormal="80" zoomScaleSheetLayoutView="74" topLeftCell="A31" workbookViewId="0">
      <selection activeCell="G48" sqref="G48"/>
    </sheetView>
  </sheetViews>
  <sheetFormatPr defaultColWidth="9" defaultRowHeight="13.5"/>
  <cols>
    <col min="1" max="1" width="0.108333333333333" style="36" customWidth="1"/>
    <col min="2" max="2" width="16.75" style="36" customWidth="1"/>
    <col min="3" max="3" width="16.8833333333333" style="36" customWidth="1"/>
    <col min="4" max="4" width="13.1083333333333" style="36" customWidth="1"/>
    <col min="5" max="5" width="29.4416666666667" style="36" customWidth="1"/>
    <col min="6" max="6" width="15.775" style="37" customWidth="1"/>
    <col min="7" max="7" width="79.1" style="36" customWidth="1"/>
    <col min="8" max="16384" width="9" style="36"/>
  </cols>
  <sheetData>
    <row r="1" ht="63" customHeight="1" spans="1:7">
      <c r="A1" s="1"/>
      <c r="B1" s="38" t="s">
        <v>0</v>
      </c>
      <c r="C1" s="39"/>
      <c r="D1" s="39"/>
      <c r="E1" s="39"/>
      <c r="F1" s="39"/>
      <c r="G1" s="40"/>
    </row>
    <row r="2" ht="24" customHeight="1" spans="1:7">
      <c r="A2" s="1"/>
      <c r="B2" s="41" t="s">
        <v>1</v>
      </c>
      <c r="C2" s="42"/>
      <c r="D2" s="43"/>
      <c r="E2" s="43"/>
      <c r="F2" s="43"/>
      <c r="G2" s="44"/>
    </row>
    <row r="3" ht="24" customHeight="1" spans="1:7">
      <c r="A3" s="1"/>
      <c r="B3" s="41" t="s">
        <v>2</v>
      </c>
      <c r="C3" s="42"/>
      <c r="D3" s="43"/>
      <c r="E3" s="43"/>
      <c r="F3" s="42" t="s">
        <v>3</v>
      </c>
      <c r="G3" s="44"/>
    </row>
    <row r="4" ht="24" customHeight="1" spans="1:7">
      <c r="A4" s="1"/>
      <c r="B4" s="41" t="s">
        <v>4</v>
      </c>
      <c r="C4" s="42"/>
      <c r="D4" s="42"/>
      <c r="E4" s="42"/>
      <c r="F4" s="42"/>
      <c r="G4" s="45"/>
    </row>
    <row r="5" ht="24" customHeight="1" spans="1:7">
      <c r="A5" s="1"/>
      <c r="B5" s="41"/>
      <c r="C5" s="46" t="s">
        <v>5</v>
      </c>
      <c r="D5" s="47"/>
      <c r="E5" s="46" t="s">
        <v>6</v>
      </c>
      <c r="F5" s="47"/>
      <c r="G5" s="45" t="s">
        <v>7</v>
      </c>
    </row>
    <row r="6" ht="24" customHeight="1" spans="1:7">
      <c r="A6" s="1"/>
      <c r="B6" s="41" t="s">
        <v>8</v>
      </c>
      <c r="C6" s="48"/>
      <c r="D6" s="49"/>
      <c r="E6" s="48"/>
      <c r="F6" s="49"/>
      <c r="G6" s="50"/>
    </row>
    <row r="7" ht="24" customHeight="1" spans="1:7">
      <c r="A7" s="1"/>
      <c r="B7" s="41" t="s">
        <v>9</v>
      </c>
      <c r="C7" s="48"/>
      <c r="D7" s="49"/>
      <c r="E7" s="48"/>
      <c r="F7" s="49"/>
      <c r="G7" s="50"/>
    </row>
    <row r="8" ht="24" customHeight="1" spans="1:9">
      <c r="A8" s="1"/>
      <c r="B8" s="51" t="s">
        <v>10</v>
      </c>
      <c r="C8" s="52"/>
      <c r="D8" s="52"/>
      <c r="E8" s="52"/>
      <c r="F8" s="52" t="s">
        <v>11</v>
      </c>
      <c r="G8" s="53" t="s">
        <v>12</v>
      </c>
      <c r="H8" s="54"/>
      <c r="I8" s="54"/>
    </row>
    <row r="9" ht="24" customHeight="1" spans="1:7">
      <c r="A9" s="1"/>
      <c r="B9" s="55" t="s">
        <v>13</v>
      </c>
      <c r="C9" s="56" t="s">
        <v>14</v>
      </c>
      <c r="D9" s="56"/>
      <c r="E9" s="56"/>
      <c r="F9" s="57">
        <f>F10+F23+F32</f>
        <v>0</v>
      </c>
      <c r="G9" s="58" t="s">
        <v>15</v>
      </c>
    </row>
    <row r="10" ht="24" customHeight="1" spans="1:9">
      <c r="A10" s="1"/>
      <c r="B10" s="55"/>
      <c r="C10" s="56" t="s">
        <v>16</v>
      </c>
      <c r="D10" s="56"/>
      <c r="E10" s="56"/>
      <c r="F10" s="57">
        <f>(F11*F12*F13*F14+F15*F16*F17*F18+F19*F20*F21*F22)*44/12</f>
        <v>0</v>
      </c>
      <c r="G10" s="59" t="s">
        <v>17</v>
      </c>
      <c r="I10" s="109"/>
    </row>
    <row r="11" ht="16" customHeight="1" spans="1:7">
      <c r="A11" s="1"/>
      <c r="B11" s="55"/>
      <c r="C11" s="60" t="s">
        <v>18</v>
      </c>
      <c r="D11" s="61" t="s">
        <v>19</v>
      </c>
      <c r="E11" s="62" t="s">
        <v>20</v>
      </c>
      <c r="F11" s="63"/>
      <c r="G11" s="58"/>
    </row>
    <row r="12" ht="18" customHeight="1" spans="1:7">
      <c r="A12" s="1"/>
      <c r="B12" s="55"/>
      <c r="C12" s="60"/>
      <c r="D12" s="61"/>
      <c r="E12" s="62" t="s">
        <v>21</v>
      </c>
      <c r="F12" s="64" t="str">
        <f>IF(D11='附录-指南参考值'!B3,'附录-指南参考值'!C3,IF(D11='附录-指南参考值'!B4,'附录-指南参考值'!C4,IF(D11='附录-指南参考值'!B5,'附录-指南参考值'!C5,IF(D11='附录-指南参考值'!B6,'附录-指南参考值'!C6,IF(D11='附录-指南参考值'!B7,'附录-指南参考值'!C7,IF(D11='附录-指南参考值'!B8,'附录-指南参考值'!C8,IF(D11='附录-指南参考值'!B9,'附录-指南参考值'!C9,IF(D11='附录-指南参考值'!B10,'附录-指南参考值'!C10,IF(D11='附录-指南参考值'!B11,'附录-指南参考值'!C11,IF(D11='附录-指南参考值'!B12,'附录-指南参考值'!C12,IF(D11='附录-指南参考值'!B13,'附录-指南参考值'!C13,IF(D11='附录-指南参考值'!B14,'附录-指南参考值'!C14,IF(D11='附录-指南参考值'!B15,'附录-指南参考值'!C15,IF(D11='附录-指南参考值'!B16,'附录-指南参考值'!C16,IF(D11='附录-指南参考值'!B17,'附录-指南参考值'!C17,IF(D11='附录-指南参考值'!B18,'附录-指南参考值'!C18,IF(D11='附录-指南参考值'!B19,'附录-指南参考值'!C19,IF(D11='附录-指南参考值'!B21,'附录-指南参考值'!C21,IF(D11='附录-指南参考值'!B22,'附录-指南参考值'!C22,IF(D11='附录-指南参考值'!B23,'附录-指南参考值'!C23,IF(D11='附录-指南参考值'!B20,'附录-指南参考值'!C20,IF(D11='附录-指南参考值'!B24,'附录-指南参考值'!C24,IF(D11='附录-指南参考值'!B25,'附录-指南参考值'!C25,IF(D11='附录-指南参考值'!B26,'附录-指南参考值'!C26,IF(D11='附录-指南参考值'!B27,'附录-指南参考值'!C27,"0")))))))))))))))))))))))))</f>
        <v>0</v>
      </c>
      <c r="G12" s="65" t="s">
        <v>22</v>
      </c>
    </row>
    <row r="13" ht="19" customHeight="1" spans="1:7">
      <c r="A13" s="1"/>
      <c r="B13" s="55"/>
      <c r="C13" s="60"/>
      <c r="D13" s="61"/>
      <c r="E13" s="62" t="s">
        <v>23</v>
      </c>
      <c r="F13" s="66" t="str">
        <f>IF(D11='附录-指南参考值'!B3,'附录-指南参考值'!E3,IF(D11='附录-指南参考值'!B4,'附录-指南参考值'!E4,IF(D11='附录-指南参考值'!B5,'附录-指南参考值'!E5,IF(D11='附录-指南参考值'!B6,'附录-指南参考值'!E6,IF(D11='附录-指南参考值'!B7,'附录-指南参考值'!E7,IF(D11='附录-指南参考值'!B8,'附录-指南参考值'!E8,IF(D11='附录-指南参考值'!B9,'附录-指南参考值'!E9,IF(D11='附录-指南参考值'!B10,'附录-指南参考值'!E10,IF(D11='附录-指南参考值'!B11,'附录-指南参考值'!E11,IF(D11='附录-指南参考值'!B12,'附录-指南参考值'!E12,IF(D11='附录-指南参考值'!B13,'附录-指南参考值'!E13,IF(D11='附录-指南参考值'!B14,'附录-指南参考值'!E14,IF(D11='附录-指南参考值'!B15,'附录-指南参考值'!E15,IF(D11='附录-指南参考值'!B16,'附录-指南参考值'!E16,IF(D11='附录-指南参考值'!B17,'附录-指南参考值'!E17,IF(D11='附录-指南参考值'!B18,'附录-指南参考值'!E18,IF(D11='附录-指南参考值'!B19,'附录-指南参考值'!E19,IF(D11='附录-指南参考值'!B21,'附录-指南参考值'!E21,IF(D11='附录-指南参考值'!B22,'附录-指南参考值'!E22,IF(D11='附录-指南参考值'!B23,'附录-指南参考值'!E23,IF(D11='附录-指南参考值'!B20,'附录-指南参考值'!E20,IF(D11='附录-指南参考值'!B24,'附录-指南参考值'!E24,IF(D11='附录-指南参考值'!B25,'附录-指南参考值'!E25,IF(D11='附录-指南参考值'!B26,'附录-指南参考值'!E26,IF(D11='附录-指南参考值'!B27,'附录-指南参考值'!E27,"0")))))))))))))))))))))))))</f>
        <v>0</v>
      </c>
      <c r="G13" s="65" t="s">
        <v>22</v>
      </c>
    </row>
    <row r="14" ht="18" customHeight="1" spans="1:9">
      <c r="A14" s="1"/>
      <c r="B14" s="55"/>
      <c r="C14" s="60"/>
      <c r="D14" s="61"/>
      <c r="E14" s="62" t="s">
        <v>24</v>
      </c>
      <c r="F14" s="67" t="str">
        <f>IF(D11='附录-指南参考值'!B3,'附录-指南参考值'!G3,IF(D11='附录-指南参考值'!B4,'附录-指南参考值'!G4,IF(D11='附录-指南参考值'!B5,'附录-指南参考值'!G5,IF(D11='附录-指南参考值'!B6,'附录-指南参考值'!G6,IF(D11='附录-指南参考值'!B7,'附录-指南参考值'!G7,IF(D11='附录-指南参考值'!B8,'附录-指南参考值'!G8,IF(D11='附录-指南参考值'!B9,'附录-指南参考值'!G9,IF(D11='附录-指南参考值'!B10,'附录-指南参考值'!G10,IF(D11='附录-指南参考值'!B11,'附录-指南参考值'!G11,IF(D11='附录-指南参考值'!B12,'附录-指南参考值'!G12,IF(D11='附录-指南参考值'!B13,'附录-指南参考值'!G13,IF(D11='附录-指南参考值'!B14,'附录-指南参考值'!G14,IF(D11='附录-指南参考值'!B15,'附录-指南参考值'!G15,IF(D11='附录-指南参考值'!B16,'附录-指南参考值'!G16,IF(D11='附录-指南参考值'!B17,'附录-指南参考值'!G17,IF(D11='附录-指南参考值'!B18,'附录-指南参考值'!G18,IF(D11='附录-指南参考值'!B19,'附录-指南参考值'!G19,IF(D11='附录-指南参考值'!B21,'附录-指南参考值'!G21,IF(D11='附录-指南参考值'!B22,'附录-指南参考值'!G22,IF(D11='附录-指南参考值'!B23,'附录-指南参考值'!G23,IF(D11='附录-指南参考值'!B20,'附录-指南参考值'!G20,IF(D11='附录-指南参考值'!B24,'附录-指南参考值'!G24,IF(D11='附录-指南参考值'!B25,'附录-指南参考值'!G25,IF(D11='附录-指南参考值'!B26,'附录-指南参考值'!G26,IF(D11='附录-指南参考值'!B27,'附录-指南参考值'!G27,"0")))))))))))))))))))))))))</f>
        <v>0</v>
      </c>
      <c r="G14" s="65" t="s">
        <v>22</v>
      </c>
      <c r="I14" s="109"/>
    </row>
    <row r="15" ht="15" customHeight="1" spans="1:7">
      <c r="A15" s="1"/>
      <c r="B15" s="55"/>
      <c r="C15" s="60" t="s">
        <v>25</v>
      </c>
      <c r="D15" s="61" t="s">
        <v>19</v>
      </c>
      <c r="E15" s="62" t="s">
        <v>20</v>
      </c>
      <c r="F15" s="63"/>
      <c r="G15" s="68"/>
    </row>
    <row r="16" ht="16" customHeight="1" spans="1:7">
      <c r="A16" s="1"/>
      <c r="B16" s="55"/>
      <c r="C16" s="60"/>
      <c r="D16" s="61"/>
      <c r="E16" s="62" t="s">
        <v>21</v>
      </c>
      <c r="F16" s="64" t="str">
        <f>IF(D15='附录-指南参考值'!B3,'附录-指南参考值'!C3,IF(D15='附录-指南参考值'!B4,'附录-指南参考值'!C4,IF(D15='附录-指南参考值'!B5,'附录-指南参考值'!C5,IF(D15='附录-指南参考值'!B6,'附录-指南参考值'!C6,IF(D15='附录-指南参考值'!B7,'附录-指南参考值'!C7,IF(D15='附录-指南参考值'!B8,'附录-指南参考值'!C8,IF(D15='附录-指南参考值'!B9,'附录-指南参考值'!C9,IF(D15='附录-指南参考值'!B10,'附录-指南参考值'!C10,IF(D15='附录-指南参考值'!B11,'附录-指南参考值'!C11,IF(D15='附录-指南参考值'!B12,'附录-指南参考值'!C12,IF(D15='附录-指南参考值'!B13,'附录-指南参考值'!C13,IF(D15='附录-指南参考值'!B14,'附录-指南参考值'!C14,IF(D15='附录-指南参考值'!B15,'附录-指南参考值'!C15,IF(D15='附录-指南参考值'!B16,'附录-指南参考值'!C16,IF(D15='附录-指南参考值'!B17,'附录-指南参考值'!C17,IF(D15='附录-指南参考值'!B18,'附录-指南参考值'!C18,IF(D15='附录-指南参考值'!B19,'附录-指南参考值'!C19,IF(D15='附录-指南参考值'!B21,'附录-指南参考值'!C21,IF(D15='附录-指南参考值'!B22,'附录-指南参考值'!C22,IF(D15='附录-指南参考值'!B23,'附录-指南参考值'!C23,IF(D15='附录-指南参考值'!B20,'附录-指南参考值'!C20,IF(D15='附录-指南参考值'!B24,'附录-指南参考值'!C24,IF(D15='附录-指南参考值'!B25,'附录-指南参考值'!C25,IF(D15='附录-指南参考值'!B26,'附录-指南参考值'!C26,IF(D15='附录-指南参考值'!B27,'附录-指南参考值'!C27,"0")))))))))))))))))))))))))</f>
        <v>0</v>
      </c>
      <c r="G16" s="65" t="s">
        <v>22</v>
      </c>
    </row>
    <row r="17" ht="15" customHeight="1" spans="1:7">
      <c r="A17" s="1"/>
      <c r="B17" s="55"/>
      <c r="C17" s="60"/>
      <c r="D17" s="61"/>
      <c r="E17" s="62" t="s">
        <v>23</v>
      </c>
      <c r="F17" s="66" t="str">
        <f>IF(D15='附录-指南参考值'!B3,'附录-指南参考值'!E3,IF(D15='附录-指南参考值'!B4,'附录-指南参考值'!E4,IF(D15='附录-指南参考值'!B5,'附录-指南参考值'!E5,IF(D15='附录-指南参考值'!B6,'附录-指南参考值'!E6,IF(D15='附录-指南参考值'!B7,'附录-指南参考值'!E7,IF(D15='附录-指南参考值'!B8,'附录-指南参考值'!E8,IF(D15='附录-指南参考值'!B9,'附录-指南参考值'!E9,IF(D15='附录-指南参考值'!B10,'附录-指南参考值'!E10,IF(D15='附录-指南参考值'!B11,'附录-指南参考值'!E11,IF(D15='附录-指南参考值'!B12,'附录-指南参考值'!E12,IF(D15='附录-指南参考值'!B13,'附录-指南参考值'!E13,IF(D15='附录-指南参考值'!B14,'附录-指南参考值'!E14,IF(D15='附录-指南参考值'!B15,'附录-指南参考值'!E15,IF(D15='附录-指南参考值'!B16,'附录-指南参考值'!E16,IF(D15='附录-指南参考值'!B17,'附录-指南参考值'!E17,IF(D15='附录-指南参考值'!B18,'附录-指南参考值'!E18,IF(D15='附录-指南参考值'!B19,'附录-指南参考值'!E19,IF(D15='附录-指南参考值'!B21,'附录-指南参考值'!E21,IF(D15='附录-指南参考值'!B22,'附录-指南参考值'!E22,IF(D15='附录-指南参考值'!B23,'附录-指南参考值'!E23,IF(D15='附录-指南参考值'!B20,'附录-指南参考值'!E20,IF(D15='附录-指南参考值'!B24,'附录-指南参考值'!E24,IF(D15='附录-指南参考值'!B25,'附录-指南参考值'!E25,IF(D15='附录-指南参考值'!B26,'附录-指南参考值'!E26,IF(D15='附录-指南参考值'!B27,'附录-指南参考值'!E27,"0")))))))))))))))))))))))))</f>
        <v>0</v>
      </c>
      <c r="G17" s="65" t="s">
        <v>22</v>
      </c>
    </row>
    <row r="18" ht="17" customHeight="1" spans="1:7">
      <c r="A18" s="1"/>
      <c r="B18" s="55"/>
      <c r="C18" s="60"/>
      <c r="D18" s="61"/>
      <c r="E18" s="62" t="s">
        <v>26</v>
      </c>
      <c r="F18" s="67" t="str">
        <f>IF(D15='附录-指南参考值'!B3,'附录-指南参考值'!G3,IF(D15='附录-指南参考值'!B4,'附录-指南参考值'!G4,IF(D15='附录-指南参考值'!B5,'附录-指南参考值'!G5,IF(D15='附录-指南参考值'!B6,'附录-指南参考值'!G6,IF(D15='附录-指南参考值'!B7,'附录-指南参考值'!G7,IF(D15='附录-指南参考值'!B8,'附录-指南参考值'!G8,IF(D15='附录-指南参考值'!B9,'附录-指南参考值'!G9,IF(D15='附录-指南参考值'!B10,'附录-指南参考值'!G10,IF(D15='附录-指南参考值'!B11,'附录-指南参考值'!G11,IF(D15='附录-指南参考值'!B12,'附录-指南参考值'!G12,IF(D15='附录-指南参考值'!B13,'附录-指南参考值'!G13,IF(D15='附录-指南参考值'!B14,'附录-指南参考值'!G14,IF(D15='附录-指南参考值'!B15,'附录-指南参考值'!G15,IF(D15='附录-指南参考值'!B16,'附录-指南参考值'!G16,IF(D15='附录-指南参考值'!B17,'附录-指南参考值'!G17,IF(D15='附录-指南参考值'!B18,'附录-指南参考值'!G18,IF(D15='附录-指南参考值'!B19,'附录-指南参考值'!G19,IF(D15='附录-指南参考值'!B21,'附录-指南参考值'!G21,IF(D15='附录-指南参考值'!B22,'附录-指南参考值'!G22,IF(D15='附录-指南参考值'!B23,'附录-指南参考值'!G23,IF(D15='附录-指南参考值'!B20,'附录-指南参考值'!G20,IF(D15='附录-指南参考值'!B24,'附录-指南参考值'!G24,IF(D15='附录-指南参考值'!B25,'附录-指南参考值'!G25,IF(D15='附录-指南参考值'!B26,'附录-指南参考值'!G26,IF(D15='附录-指南参考值'!B27,'附录-指南参考值'!G27,"0")))))))))))))))))))))))))</f>
        <v>0</v>
      </c>
      <c r="G18" s="65" t="s">
        <v>22</v>
      </c>
    </row>
    <row r="19" ht="16" customHeight="1" spans="1:7">
      <c r="A19" s="1"/>
      <c r="B19" s="55"/>
      <c r="C19" s="60" t="s">
        <v>27</v>
      </c>
      <c r="D19" s="61" t="s">
        <v>19</v>
      </c>
      <c r="E19" s="62" t="s">
        <v>20</v>
      </c>
      <c r="F19" s="63"/>
      <c r="G19" s="58"/>
    </row>
    <row r="20" ht="16" customHeight="1" spans="1:7">
      <c r="A20" s="1"/>
      <c r="B20" s="55"/>
      <c r="C20" s="60"/>
      <c r="D20" s="61"/>
      <c r="E20" s="62" t="s">
        <v>21</v>
      </c>
      <c r="F20" s="64" t="str">
        <f>IF(D19='附录-指南参考值'!B3,'附录-指南参考值'!C3,IF(D19='附录-指南参考值'!B4,'附录-指南参考值'!C4,IF(D19='附录-指南参考值'!B5,'附录-指南参考值'!C5,IF(D19='附录-指南参考值'!B6,'附录-指南参考值'!C6,IF(D19='附录-指南参考值'!B7,'附录-指南参考值'!C7,IF(D19='附录-指南参考值'!B8,'附录-指南参考值'!C8,IF(D19='附录-指南参考值'!B9,'附录-指南参考值'!C9,IF(D19='附录-指南参考值'!B10,'附录-指南参考值'!C10,IF(D19='附录-指南参考值'!B11,'附录-指南参考值'!C11,IF(D19='附录-指南参考值'!B12,'附录-指南参考值'!C12,IF(D19='附录-指南参考值'!B13,'附录-指南参考值'!C13,IF(D19='附录-指南参考值'!B14,'附录-指南参考值'!C14,IF(D19='附录-指南参考值'!B15,'附录-指南参考值'!C15,IF(D19='附录-指南参考值'!B16,'附录-指南参考值'!C16,IF(D19='附录-指南参考值'!B17,'附录-指南参考值'!C17,IF(D19='附录-指南参考值'!B18,'附录-指南参考值'!C18,IF(D19='附录-指南参考值'!B19,'附录-指南参考值'!C19,IF(D19='附录-指南参考值'!B21,'附录-指南参考值'!C21,IF(D19='附录-指南参考值'!B22,'附录-指南参考值'!C22,IF(D19='附录-指南参考值'!B23,'附录-指南参考值'!C23,IF(D19='附录-指南参考值'!B20,'附录-指南参考值'!C20,IF(D19='附录-指南参考值'!B24,'附录-指南参考值'!C24,IF(D19='附录-指南参考值'!B25,'附录-指南参考值'!C25,IF(D19='附录-指南参考值'!B26,'附录-指南参考值'!C26,IF(D19='附录-指南参考值'!B27,'附录-指南参考值'!C27,"0")))))))))))))))))))))))))</f>
        <v>0</v>
      </c>
      <c r="G20" s="65" t="s">
        <v>22</v>
      </c>
    </row>
    <row r="21" ht="14" customHeight="1" spans="1:7">
      <c r="A21" s="1"/>
      <c r="B21" s="55"/>
      <c r="C21" s="60"/>
      <c r="D21" s="61"/>
      <c r="E21" s="62" t="s">
        <v>23</v>
      </c>
      <c r="F21" s="66" t="str">
        <f>IF(D19='附录-指南参考值'!B3,'附录-指南参考值'!E3,IF(D19='附录-指南参考值'!B4,'附录-指南参考值'!E4,IF(D19='附录-指南参考值'!B5,'附录-指南参考值'!E5,IF(D19='附录-指南参考值'!B6,'附录-指南参考值'!E6,IF(D19='附录-指南参考值'!B7,'附录-指南参考值'!E7,IF(D19='附录-指南参考值'!B8,'附录-指南参考值'!E8,IF(D19='附录-指南参考值'!B9,'附录-指南参考值'!E9,IF(D19='附录-指南参考值'!B10,'附录-指南参考值'!E10,IF(D19='附录-指南参考值'!B11,'附录-指南参考值'!E11,IF(D19='附录-指南参考值'!B12,'附录-指南参考值'!E12,IF(D19='附录-指南参考值'!B13,'附录-指南参考值'!E13,IF(D19='附录-指南参考值'!B14,'附录-指南参考值'!E14,IF(D19='附录-指南参考值'!B15,'附录-指南参考值'!E15,IF(D19='附录-指南参考值'!B16,'附录-指南参考值'!E16,IF(D19='附录-指南参考值'!B17,'附录-指南参考值'!E17,IF(D19='附录-指南参考值'!B18,'附录-指南参考值'!E18,IF(D19='附录-指南参考值'!B19,'附录-指南参考值'!E19,IF(D19='附录-指南参考值'!B21,'附录-指南参考值'!E21,IF(D19='附录-指南参考值'!B22,'附录-指南参考值'!E22,IF(D19='附录-指南参考值'!B23,'附录-指南参考值'!E23,IF(D19='附录-指南参考值'!B20,'附录-指南参考值'!E20,IF(D19='附录-指南参考值'!B24,'附录-指南参考值'!E24,IF(D19='附录-指南参考值'!B25,'附录-指南参考值'!E25,IF(D19='附录-指南参考值'!B26,'附录-指南参考值'!E26,IF(D19='附录-指南参考值'!B27,'附录-指南参考值'!E27,"0")))))))))))))))))))))))))</f>
        <v>0</v>
      </c>
      <c r="G21" s="65" t="s">
        <v>22</v>
      </c>
    </row>
    <row r="22" ht="14" customHeight="1" spans="1:7">
      <c r="A22" s="1"/>
      <c r="B22" s="55"/>
      <c r="C22" s="60"/>
      <c r="D22" s="61"/>
      <c r="E22" s="62" t="s">
        <v>26</v>
      </c>
      <c r="F22" s="67" t="str">
        <f>IF(D19='附录-指南参考值'!B3,'附录-指南参考值'!G3,IF(D19='附录-指南参考值'!B4,'附录-指南参考值'!G4,IF(D19='附录-指南参考值'!B5,'附录-指南参考值'!G5,IF(D19='附录-指南参考值'!B6,'附录-指南参考值'!G6,IF(D19='附录-指南参考值'!B7,'附录-指南参考值'!G7,IF(D19='附录-指南参考值'!B8,'附录-指南参考值'!G8,IF(D19='附录-指南参考值'!B9,'附录-指南参考值'!G9,IF(D19='附录-指南参考值'!B10,'附录-指南参考值'!G10,IF(D19='附录-指南参考值'!B11,'附录-指南参考值'!G11,IF(D19='附录-指南参考值'!B12,'附录-指南参考值'!G12,IF(D19='附录-指南参考值'!B13,'附录-指南参考值'!G13,IF(D19='附录-指南参考值'!B14,'附录-指南参考值'!G14,IF(D19='附录-指南参考值'!B15,'附录-指南参考值'!G15,IF(D19='附录-指南参考值'!B16,'附录-指南参考值'!G16,IF(D19='附录-指南参考值'!B17,'附录-指南参考值'!G17,IF(D19='附录-指南参考值'!B18,'附录-指南参考值'!G18,IF(D19='附录-指南参考值'!B19,'附录-指南参考值'!G19,IF(D19='附录-指南参考值'!B21,'附录-指南参考值'!G21,IF(D19='附录-指南参考值'!B22,'附录-指南参考值'!G22,IF(D19='附录-指南参考值'!B23,'附录-指南参考值'!G23,IF(D19='附录-指南参考值'!B20,'附录-指南参考值'!G20,IF(D19='附录-指南参考值'!B24,'附录-指南参考值'!G24,IF(D19='附录-指南参考值'!B25,'附录-指南参考值'!G25,IF(D19='附录-指南参考值'!B26,'附录-指南参考值'!G26,IF(D19='附录-指南参考值'!B27,'附录-指南参考值'!G27,"0")))))))))))))))))))))))))</f>
        <v>0</v>
      </c>
      <c r="G22" s="65" t="s">
        <v>22</v>
      </c>
    </row>
    <row r="23" ht="24" customHeight="1" spans="1:7">
      <c r="A23" s="1"/>
      <c r="B23" s="55"/>
      <c r="C23" s="56" t="s">
        <v>28</v>
      </c>
      <c r="D23" s="56"/>
      <c r="E23" s="56"/>
      <c r="F23" s="57">
        <f>SUMPRODUCT(F24:F27,F28:F31)</f>
        <v>0</v>
      </c>
      <c r="G23" s="59" t="s">
        <v>29</v>
      </c>
    </row>
    <row r="24" ht="24" customHeight="1" spans="1:7">
      <c r="A24" s="1"/>
      <c r="B24" s="55"/>
      <c r="C24" s="60" t="s">
        <v>30</v>
      </c>
      <c r="D24" s="69">
        <f>F24+F25+F26+F27</f>
        <v>0</v>
      </c>
      <c r="E24" s="60" t="s">
        <v>31</v>
      </c>
      <c r="F24" s="63"/>
      <c r="G24" s="65" t="s">
        <v>32</v>
      </c>
    </row>
    <row r="25" ht="24" customHeight="1" spans="1:7">
      <c r="A25" s="1"/>
      <c r="B25" s="55"/>
      <c r="C25" s="60"/>
      <c r="D25" s="69"/>
      <c r="E25" s="60" t="s">
        <v>33</v>
      </c>
      <c r="F25" s="63"/>
      <c r="G25" s="70"/>
    </row>
    <row r="26" ht="24" customHeight="1" spans="1:7">
      <c r="A26" s="1"/>
      <c r="B26" s="55"/>
      <c r="C26" s="60"/>
      <c r="D26" s="69"/>
      <c r="E26" s="60" t="s">
        <v>34</v>
      </c>
      <c r="F26" s="63"/>
      <c r="G26" s="70"/>
    </row>
    <row r="27" ht="24" customHeight="1" spans="1:7">
      <c r="A27" s="1"/>
      <c r="B27" s="55"/>
      <c r="C27" s="60"/>
      <c r="D27" s="69"/>
      <c r="E27" s="62" t="s">
        <v>35</v>
      </c>
      <c r="F27" s="63"/>
      <c r="G27" s="70"/>
    </row>
    <row r="28" ht="19" customHeight="1" spans="1:7">
      <c r="A28" s="1"/>
      <c r="B28" s="55"/>
      <c r="C28" s="60" t="s">
        <v>36</v>
      </c>
      <c r="D28" s="69" t="e">
        <f>SUMPRODUCT(F24:F27,F28:F31)/D24</f>
        <v>#DIV/0!</v>
      </c>
      <c r="E28" s="60" t="s">
        <v>37</v>
      </c>
      <c r="F28" s="71">
        <v>0.6101</v>
      </c>
      <c r="G28" s="72" t="s">
        <v>38</v>
      </c>
    </row>
    <row r="29" ht="19" customHeight="1" spans="1:9">
      <c r="A29" s="1"/>
      <c r="B29" s="55"/>
      <c r="C29" s="60"/>
      <c r="D29" s="69"/>
      <c r="E29" s="60" t="s">
        <v>39</v>
      </c>
      <c r="F29" s="71">
        <v>0.6101</v>
      </c>
      <c r="G29" s="72"/>
      <c r="I29" s="109"/>
    </row>
    <row r="30" ht="18" customHeight="1" spans="1:7">
      <c r="A30" s="1"/>
      <c r="B30" s="55"/>
      <c r="C30" s="60"/>
      <c r="D30" s="69"/>
      <c r="E30" s="60" t="s">
        <v>40</v>
      </c>
      <c r="F30" s="71">
        <v>0</v>
      </c>
      <c r="G30" s="72"/>
    </row>
    <row r="31" ht="19" customHeight="1" spans="1:7">
      <c r="A31" s="1"/>
      <c r="B31" s="55"/>
      <c r="C31" s="60"/>
      <c r="D31" s="69"/>
      <c r="E31" s="62" t="s">
        <v>41</v>
      </c>
      <c r="F31" s="71">
        <v>0</v>
      </c>
      <c r="G31" s="72"/>
    </row>
    <row r="32" ht="24" customHeight="1" spans="1:7">
      <c r="A32" s="1"/>
      <c r="B32" s="55"/>
      <c r="C32" s="73" t="s">
        <v>42</v>
      </c>
      <c r="D32" s="73"/>
      <c r="E32" s="73"/>
      <c r="F32" s="57">
        <f>SUMPRODUCT(F33:F35,F36:F38)</f>
        <v>0</v>
      </c>
      <c r="G32" s="59" t="s">
        <v>43</v>
      </c>
    </row>
    <row r="33" ht="19" customHeight="1" spans="1:7">
      <c r="A33" s="1"/>
      <c r="B33" s="55"/>
      <c r="C33" s="60" t="s">
        <v>44</v>
      </c>
      <c r="D33" s="69">
        <f>F33+F34+F35</f>
        <v>0</v>
      </c>
      <c r="E33" s="60" t="s">
        <v>45</v>
      </c>
      <c r="F33" s="63"/>
      <c r="G33" s="65" t="s">
        <v>46</v>
      </c>
    </row>
    <row r="34" ht="18" customHeight="1" spans="1:7">
      <c r="A34" s="1"/>
      <c r="B34" s="55"/>
      <c r="C34" s="60"/>
      <c r="D34" s="69"/>
      <c r="E34" s="60" t="s">
        <v>47</v>
      </c>
      <c r="F34" s="63"/>
      <c r="G34" s="70"/>
    </row>
    <row r="35" ht="18" customHeight="1" spans="1:7">
      <c r="A35" s="1"/>
      <c r="B35" s="55"/>
      <c r="C35" s="60"/>
      <c r="D35" s="69"/>
      <c r="E35" s="62" t="s">
        <v>48</v>
      </c>
      <c r="F35" s="63"/>
      <c r="G35" s="70"/>
    </row>
    <row r="36" ht="19" customHeight="1" spans="1:7">
      <c r="A36" s="1"/>
      <c r="B36" s="55"/>
      <c r="C36" s="60" t="s">
        <v>49</v>
      </c>
      <c r="D36" s="69" t="e">
        <f>SUMPRODUCT(F33:F35,F36:F38)/D33</f>
        <v>#DIV/0!</v>
      </c>
      <c r="E36" s="60" t="s">
        <v>50</v>
      </c>
      <c r="F36" s="71">
        <v>0</v>
      </c>
      <c r="G36" s="65" t="s">
        <v>51</v>
      </c>
    </row>
    <row r="37" ht="19" customHeight="1" spans="1:7">
      <c r="A37" s="1"/>
      <c r="B37" s="55"/>
      <c r="C37" s="60"/>
      <c r="D37" s="69"/>
      <c r="E37" s="60" t="s">
        <v>52</v>
      </c>
      <c r="F37" s="74"/>
      <c r="G37" s="70"/>
    </row>
    <row r="38" ht="22" customHeight="1" spans="1:7">
      <c r="A38" s="1"/>
      <c r="B38" s="55"/>
      <c r="C38" s="60"/>
      <c r="D38" s="69"/>
      <c r="E38" s="62" t="s">
        <v>53</v>
      </c>
      <c r="F38" s="74"/>
      <c r="G38" s="70"/>
    </row>
    <row r="39" ht="24" customHeight="1" spans="1:7">
      <c r="A39" s="1"/>
      <c r="B39" s="55"/>
      <c r="C39" s="56" t="s">
        <v>54</v>
      </c>
      <c r="D39" s="56"/>
      <c r="E39" s="56"/>
      <c r="F39" s="75"/>
      <c r="G39" s="76" t="s">
        <v>55</v>
      </c>
    </row>
    <row r="40" ht="12" customHeight="1" spans="1:7">
      <c r="A40" s="1"/>
      <c r="B40" s="55"/>
      <c r="C40" s="56"/>
      <c r="D40" s="56"/>
      <c r="E40" s="56"/>
      <c r="F40" s="77"/>
      <c r="G40" s="78"/>
    </row>
    <row r="41" ht="24" customHeight="1" spans="1:7">
      <c r="A41" s="1"/>
      <c r="B41" s="55"/>
      <c r="C41" s="79" t="s">
        <v>56</v>
      </c>
      <c r="D41" s="80"/>
      <c r="E41" s="81"/>
      <c r="F41" s="82"/>
      <c r="G41" s="83" t="s">
        <v>57</v>
      </c>
    </row>
    <row r="42" ht="24" customHeight="1" spans="1:7">
      <c r="A42" s="1"/>
      <c r="B42" s="55"/>
      <c r="C42" s="56" t="s">
        <v>58</v>
      </c>
      <c r="D42" s="56"/>
      <c r="E42" s="56"/>
      <c r="F42" s="57">
        <f>(F43+F44+F45+F46+F47+F48)*F49</f>
        <v>0</v>
      </c>
      <c r="G42" s="59" t="s">
        <v>59</v>
      </c>
    </row>
    <row r="43" ht="24" customHeight="1" spans="1:7">
      <c r="A43" s="1"/>
      <c r="B43" s="55"/>
      <c r="C43" s="84" t="s">
        <v>60</v>
      </c>
      <c r="D43" s="84"/>
      <c r="E43" s="84"/>
      <c r="F43" s="63">
        <f>'附表1 炼油生产装置'!G63</f>
        <v>0</v>
      </c>
      <c r="G43" s="59" t="s">
        <v>61</v>
      </c>
    </row>
    <row r="44" ht="24" customHeight="1" spans="1:7">
      <c r="A44" s="1"/>
      <c r="B44" s="55"/>
      <c r="C44" s="84" t="s">
        <v>62</v>
      </c>
      <c r="D44" s="84"/>
      <c r="E44" s="84"/>
      <c r="F44" s="63">
        <f>'附表1 炼油生产装置'!G64</f>
        <v>0</v>
      </c>
      <c r="G44" s="59" t="s">
        <v>63</v>
      </c>
    </row>
    <row r="45" ht="24" customHeight="1" spans="1:7">
      <c r="A45" s="1"/>
      <c r="B45" s="55"/>
      <c r="C45" s="84" t="s">
        <v>64</v>
      </c>
      <c r="D45" s="84"/>
      <c r="E45" s="84"/>
      <c r="F45" s="63">
        <f>'附表1 炼油生产装置'!G65</f>
        <v>0</v>
      </c>
      <c r="G45" s="59" t="s">
        <v>65</v>
      </c>
    </row>
    <row r="46" ht="24" customHeight="1" spans="1:7">
      <c r="A46" s="1"/>
      <c r="B46" s="55"/>
      <c r="C46" s="84" t="s">
        <v>66</v>
      </c>
      <c r="D46" s="84"/>
      <c r="E46" s="84"/>
      <c r="F46" s="63">
        <f>'附表1 炼油生产装置'!G66</f>
        <v>0</v>
      </c>
      <c r="G46" s="59" t="s">
        <v>67</v>
      </c>
    </row>
    <row r="47" ht="24" customHeight="1" spans="1:7">
      <c r="A47" s="1"/>
      <c r="B47" s="55"/>
      <c r="C47" s="84" t="s">
        <v>68</v>
      </c>
      <c r="D47" s="84"/>
      <c r="E47" s="84"/>
      <c r="F47" s="63">
        <f>'附表1 炼油生产装置'!G67</f>
        <v>0</v>
      </c>
      <c r="G47" s="59" t="s">
        <v>69</v>
      </c>
    </row>
    <row r="48" ht="24" customHeight="1" spans="1:7">
      <c r="A48" s="1"/>
      <c r="B48" s="55"/>
      <c r="C48" s="84" t="s">
        <v>70</v>
      </c>
      <c r="D48" s="84"/>
      <c r="E48" s="84"/>
      <c r="F48" s="63">
        <f>'附表1 炼油生产装置'!G68</f>
        <v>0</v>
      </c>
      <c r="G48" s="59" t="s">
        <v>71</v>
      </c>
    </row>
    <row r="49" ht="24" customHeight="1" spans="1:7">
      <c r="A49" s="1"/>
      <c r="B49" s="55"/>
      <c r="C49" s="84" t="s">
        <v>72</v>
      </c>
      <c r="D49" s="84"/>
      <c r="E49" s="84"/>
      <c r="F49" s="63">
        <f>'附表1 炼油生产装置'!G70</f>
        <v>1.0704</v>
      </c>
      <c r="G49" s="59" t="s">
        <v>73</v>
      </c>
    </row>
    <row r="50" ht="24" customHeight="1" spans="1:7">
      <c r="A50" s="1"/>
      <c r="B50" s="85" t="s">
        <v>74</v>
      </c>
      <c r="C50" s="56" t="s">
        <v>75</v>
      </c>
      <c r="D50" s="56"/>
      <c r="E50" s="56"/>
      <c r="F50" s="57">
        <f>F9</f>
        <v>0</v>
      </c>
      <c r="G50" s="86"/>
    </row>
    <row r="51" ht="24" customHeight="1" spans="1:7">
      <c r="A51" s="1"/>
      <c r="B51" s="87" t="s">
        <v>76</v>
      </c>
      <c r="C51" s="88"/>
      <c r="D51" s="88"/>
      <c r="E51" s="88"/>
      <c r="F51" s="89" t="s">
        <v>77</v>
      </c>
      <c r="G51" s="90" t="s">
        <v>78</v>
      </c>
    </row>
    <row r="52" spans="1:7">
      <c r="A52" s="1"/>
      <c r="B52" s="91" t="s">
        <v>79</v>
      </c>
      <c r="C52" s="92"/>
      <c r="D52" s="92"/>
      <c r="E52" s="92"/>
      <c r="F52" s="93"/>
      <c r="G52" s="94"/>
    </row>
    <row r="53" ht="15" customHeight="1" spans="1:7">
      <c r="A53" s="1"/>
      <c r="B53" s="95" t="s">
        <v>80</v>
      </c>
      <c r="C53" s="96"/>
      <c r="D53" s="96"/>
      <c r="E53" s="96"/>
      <c r="F53" s="96"/>
      <c r="G53" s="97"/>
    </row>
    <row r="54" ht="110.1" customHeight="1" spans="1:7">
      <c r="A54" s="1"/>
      <c r="B54" s="98" t="s">
        <v>81</v>
      </c>
      <c r="C54" s="99"/>
      <c r="D54" s="99"/>
      <c r="E54" s="99"/>
      <c r="F54" s="99"/>
      <c r="G54" s="100"/>
    </row>
    <row r="55" ht="15" customHeight="1" spans="1:7">
      <c r="A55" s="1"/>
      <c r="B55" s="95" t="s">
        <v>82</v>
      </c>
      <c r="C55" s="96"/>
      <c r="D55" s="96"/>
      <c r="E55" s="96"/>
      <c r="F55" s="96"/>
      <c r="G55" s="97"/>
    </row>
    <row r="56" ht="15" spans="1:7">
      <c r="A56" s="1"/>
      <c r="B56" s="95" t="s">
        <v>83</v>
      </c>
      <c r="C56" s="96"/>
      <c r="D56" s="96"/>
      <c r="E56" s="101"/>
      <c r="F56" s="96"/>
      <c r="G56" s="102"/>
    </row>
    <row r="57" ht="15" spans="1:7">
      <c r="A57" s="1"/>
      <c r="B57" s="95" t="s">
        <v>84</v>
      </c>
      <c r="C57" s="96"/>
      <c r="D57" s="96"/>
      <c r="E57" s="101"/>
      <c r="F57" s="96"/>
      <c r="G57" s="102"/>
    </row>
    <row r="58" ht="15" spans="1:7">
      <c r="A58" s="1"/>
      <c r="B58" s="95" t="s">
        <v>85</v>
      </c>
      <c r="C58" s="96"/>
      <c r="D58" s="96"/>
      <c r="E58" s="101"/>
      <c r="F58" s="96"/>
      <c r="G58" s="102"/>
    </row>
    <row r="59" ht="15" spans="1:7">
      <c r="A59" s="1"/>
      <c r="B59" s="95" t="s">
        <v>86</v>
      </c>
      <c r="C59" s="96"/>
      <c r="D59" s="96"/>
      <c r="E59" s="101"/>
      <c r="F59" s="96"/>
      <c r="G59" s="102"/>
    </row>
    <row r="60" ht="16.5" spans="1:7">
      <c r="A60" s="1"/>
      <c r="B60" s="103" t="s">
        <v>87</v>
      </c>
      <c r="C60" s="96"/>
      <c r="D60" s="96"/>
      <c r="E60" s="101"/>
      <c r="F60" s="96"/>
      <c r="G60" s="102"/>
    </row>
    <row r="61" ht="15.75" spans="1:7">
      <c r="A61" s="1"/>
      <c r="B61" s="104" t="s">
        <v>88</v>
      </c>
      <c r="C61" s="105"/>
      <c r="D61" s="105"/>
      <c r="E61" s="106"/>
      <c r="F61" s="105"/>
      <c r="G61" s="107"/>
    </row>
    <row r="62" ht="15" customHeight="1" spans="2:7">
      <c r="B62" s="108"/>
      <c r="C62" s="108"/>
      <c r="D62" s="108"/>
      <c r="E62" s="108"/>
      <c r="F62" s="108"/>
      <c r="G62" s="108"/>
    </row>
    <row r="63" ht="15" customHeight="1" spans="2:7">
      <c r="B63" s="108"/>
      <c r="C63" s="108"/>
      <c r="D63" s="108"/>
      <c r="E63" s="108"/>
      <c r="F63" s="108"/>
      <c r="G63" s="108"/>
    </row>
    <row r="64" ht="15" customHeight="1" spans="2:7">
      <c r="B64" s="108"/>
      <c r="C64" s="108"/>
      <c r="D64" s="108"/>
      <c r="E64" s="108"/>
      <c r="F64" s="108"/>
      <c r="G64" s="108"/>
    </row>
    <row r="65" ht="15" customHeight="1" spans="2:7">
      <c r="B65" s="108"/>
      <c r="C65" s="108"/>
      <c r="D65" s="108"/>
      <c r="E65" s="108"/>
      <c r="F65" s="108"/>
      <c r="G65" s="108"/>
    </row>
    <row r="66" ht="15" customHeight="1" spans="2:7">
      <c r="B66" s="108"/>
      <c r="C66" s="108"/>
      <c r="D66" s="108"/>
      <c r="E66" s="108"/>
      <c r="F66" s="108"/>
      <c r="G66" s="108"/>
    </row>
    <row r="67" ht="15" customHeight="1" spans="2:7">
      <c r="B67" s="108"/>
      <c r="C67" s="108"/>
      <c r="D67" s="108"/>
      <c r="E67" s="108"/>
      <c r="F67" s="108"/>
      <c r="G67" s="108"/>
    </row>
    <row r="68" ht="15" customHeight="1" spans="2:7">
      <c r="B68" s="108"/>
      <c r="C68" s="108"/>
      <c r="D68" s="108"/>
      <c r="E68" s="108"/>
      <c r="F68" s="108"/>
      <c r="G68" s="108"/>
    </row>
    <row r="69" ht="15" customHeight="1" spans="2:7">
      <c r="B69" s="108"/>
      <c r="C69" s="108"/>
      <c r="D69" s="108"/>
      <c r="E69" s="108"/>
      <c r="F69" s="108"/>
      <c r="G69" s="108"/>
    </row>
    <row r="70" ht="15" customHeight="1" spans="2:7">
      <c r="B70" s="108"/>
      <c r="C70" s="108"/>
      <c r="D70" s="108"/>
      <c r="E70" s="108"/>
      <c r="F70" s="108"/>
      <c r="G70" s="108"/>
    </row>
    <row r="71" ht="15" customHeight="1" spans="2:7">
      <c r="B71" s="108"/>
      <c r="C71" s="108"/>
      <c r="D71" s="108"/>
      <c r="E71" s="108"/>
      <c r="F71" s="108"/>
      <c r="G71" s="108"/>
    </row>
    <row r="72" ht="15" customHeight="1" spans="2:7">
      <c r="B72" s="108"/>
      <c r="C72" s="108"/>
      <c r="D72" s="108"/>
      <c r="E72" s="108"/>
      <c r="F72" s="108"/>
      <c r="G72" s="108"/>
    </row>
    <row r="73" ht="15" customHeight="1" spans="2:7">
      <c r="B73" s="108"/>
      <c r="C73" s="108"/>
      <c r="D73" s="108"/>
      <c r="E73" s="108"/>
      <c r="F73" s="108"/>
      <c r="G73" s="108"/>
    </row>
    <row r="74" ht="15" customHeight="1" spans="2:7">
      <c r="B74" s="108"/>
      <c r="C74" s="108"/>
      <c r="D74" s="108"/>
      <c r="E74" s="108"/>
      <c r="F74" s="108"/>
      <c r="G74" s="108"/>
    </row>
    <row r="75" ht="15" customHeight="1" spans="2:7">
      <c r="B75" s="108"/>
      <c r="C75" s="108"/>
      <c r="D75" s="108"/>
      <c r="E75" s="108"/>
      <c r="F75" s="108"/>
      <c r="G75" s="108"/>
    </row>
    <row r="76" hidden="1" customHeight="1" spans="2:7">
      <c r="B76" s="108"/>
      <c r="C76" s="108"/>
      <c r="D76" s="108"/>
      <c r="E76" s="108"/>
      <c r="F76" s="108"/>
      <c r="G76" s="108"/>
    </row>
    <row r="77" ht="12" customHeight="1" spans="2:7">
      <c r="B77" s="108"/>
      <c r="C77" s="108"/>
      <c r="D77" s="108"/>
      <c r="E77" s="108"/>
      <c r="F77" s="108"/>
      <c r="G77" s="108"/>
    </row>
  </sheetData>
  <sheetProtection formatCells="0" formatRows="0" insertRows="0" insertColumns="0" deleteColumns="0" deleteRows="0"/>
  <mergeCells count="51">
    <mergeCell ref="B1:G1"/>
    <mergeCell ref="B2:C2"/>
    <mergeCell ref="D2:G2"/>
    <mergeCell ref="B3:C3"/>
    <mergeCell ref="D3:E3"/>
    <mergeCell ref="B4:G4"/>
    <mergeCell ref="C5:D5"/>
    <mergeCell ref="E5:F5"/>
    <mergeCell ref="C6:D6"/>
    <mergeCell ref="E6:F6"/>
    <mergeCell ref="C7:D7"/>
    <mergeCell ref="E7:F7"/>
    <mergeCell ref="B8:E8"/>
    <mergeCell ref="C9:E9"/>
    <mergeCell ref="C10:E10"/>
    <mergeCell ref="C23:E23"/>
    <mergeCell ref="C32:E32"/>
    <mergeCell ref="C41:E41"/>
    <mergeCell ref="C42:E42"/>
    <mergeCell ref="C43:E43"/>
    <mergeCell ref="C44:E44"/>
    <mergeCell ref="C45:E45"/>
    <mergeCell ref="C46:E46"/>
    <mergeCell ref="C47:E47"/>
    <mergeCell ref="C48:E48"/>
    <mergeCell ref="C49:E49"/>
    <mergeCell ref="C50:E50"/>
    <mergeCell ref="B51:E51"/>
    <mergeCell ref="B54:G54"/>
    <mergeCell ref="B9:B49"/>
    <mergeCell ref="C11:C14"/>
    <mergeCell ref="C15:C18"/>
    <mergeCell ref="C19:C22"/>
    <mergeCell ref="C24:C27"/>
    <mergeCell ref="C28:C31"/>
    <mergeCell ref="C33:C35"/>
    <mergeCell ref="C36:C38"/>
    <mergeCell ref="D11:D14"/>
    <mergeCell ref="D15:D18"/>
    <mergeCell ref="D19:D22"/>
    <mergeCell ref="D24:D27"/>
    <mergeCell ref="D28:D31"/>
    <mergeCell ref="D33:D35"/>
    <mergeCell ref="D36:D38"/>
    <mergeCell ref="F39:F40"/>
    <mergeCell ref="G24:G27"/>
    <mergeCell ref="G28:G31"/>
    <mergeCell ref="G33:G35"/>
    <mergeCell ref="G36:G38"/>
    <mergeCell ref="G39:G40"/>
    <mergeCell ref="C39:E40"/>
  </mergeCells>
  <dataValidations count="3">
    <dataValidation type="list" allowBlank="1" showInputMessage="1" showErrorMessage="1" sqref="H8:I8">
      <formula1>"既有,新增"</formula1>
    </dataValidation>
    <dataValidation type="decimal" operator="between" allowBlank="1" showInputMessage="1" showErrorMessage="1" sqref="F14 F18 F22">
      <formula1>0</formula1>
      <formula2>1</formula2>
    </dataValidation>
    <dataValidation type="list" allowBlank="1" showInputMessage="1" showErrorMessage="1" sqref="D11:D22">
      <formula1>'附录-指南参考值'!$B$3:$B$27</formula1>
    </dataValidation>
  </dataValidations>
  <pageMargins left="0.707638888888889" right="0.707638888888889" top="0.747916666666667" bottom="0.747916666666667" header="0.313888888888889" footer="0.313888888888889"/>
  <pageSetup paperSize="9" scale="52" fitToHeight="0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71"/>
  <sheetViews>
    <sheetView view="pageBreakPreview" zoomScaleNormal="100" zoomScaleSheetLayoutView="100" topLeftCell="A41" workbookViewId="0">
      <selection activeCell="G55" sqref="G55"/>
    </sheetView>
  </sheetViews>
  <sheetFormatPr defaultColWidth="9" defaultRowHeight="13.5" outlineLevelCol="7"/>
  <cols>
    <col min="1" max="1" width="4.88333333333333" customWidth="1"/>
    <col min="2" max="2" width="11.75" customWidth="1"/>
    <col min="3" max="3" width="15.5583333333333" customWidth="1"/>
    <col min="4" max="7" width="14.3333333333333" customWidth="1"/>
    <col min="8" max="8" width="26.25" customWidth="1"/>
  </cols>
  <sheetData>
    <row r="1" ht="30" customHeight="1" spans="1:8">
      <c r="A1" s="17" t="s">
        <v>89</v>
      </c>
      <c r="B1" s="18"/>
      <c r="C1" s="18"/>
      <c r="D1" s="18"/>
      <c r="E1" s="18"/>
      <c r="F1" s="18"/>
      <c r="G1" s="18"/>
      <c r="H1" s="19"/>
    </row>
    <row r="2" ht="30" customHeight="1" spans="1:8">
      <c r="A2" s="20" t="s">
        <v>90</v>
      </c>
      <c r="B2" s="20" t="s">
        <v>91</v>
      </c>
      <c r="C2" s="21" t="s">
        <v>92</v>
      </c>
      <c r="D2" s="21" t="s">
        <v>93</v>
      </c>
      <c r="E2" s="22" t="s">
        <v>94</v>
      </c>
      <c r="F2" s="22" t="s">
        <v>95</v>
      </c>
      <c r="G2" s="22" t="s">
        <v>96</v>
      </c>
      <c r="H2" s="23" t="s">
        <v>97</v>
      </c>
    </row>
    <row r="3" ht="20.1" customHeight="1" spans="1:8">
      <c r="A3" s="22">
        <v>1</v>
      </c>
      <c r="B3" s="24"/>
      <c r="C3" s="25"/>
      <c r="D3" s="25"/>
      <c r="E3" s="25"/>
      <c r="F3" s="25"/>
      <c r="G3" s="26">
        <f>E3*F3</f>
        <v>0</v>
      </c>
      <c r="H3" s="27"/>
    </row>
    <row r="4" ht="20.1" customHeight="1" spans="1:8">
      <c r="A4" s="22">
        <v>2</v>
      </c>
      <c r="B4" s="24"/>
      <c r="C4" s="25"/>
      <c r="D4" s="25"/>
      <c r="E4" s="25"/>
      <c r="F4" s="25"/>
      <c r="G4" s="26">
        <f t="shared" ref="G4:G62" si="0">E4*F4</f>
        <v>0</v>
      </c>
      <c r="H4" s="27"/>
    </row>
    <row r="5" ht="20.1" customHeight="1" spans="1:8">
      <c r="A5" s="22">
        <v>3</v>
      </c>
      <c r="B5" s="24"/>
      <c r="C5" s="25"/>
      <c r="D5" s="25"/>
      <c r="E5" s="25"/>
      <c r="F5" s="25"/>
      <c r="G5" s="26">
        <f t="shared" si="0"/>
        <v>0</v>
      </c>
      <c r="H5" s="27"/>
    </row>
    <row r="6" ht="20.1" customHeight="1" spans="1:8">
      <c r="A6" s="22">
        <v>4</v>
      </c>
      <c r="B6" s="24"/>
      <c r="C6" s="25"/>
      <c r="D6" s="25"/>
      <c r="E6" s="25"/>
      <c r="F6" s="25"/>
      <c r="G6" s="26">
        <f t="shared" si="0"/>
        <v>0</v>
      </c>
      <c r="H6" s="27"/>
    </row>
    <row r="7" ht="20.1" customHeight="1" spans="1:8">
      <c r="A7" s="22">
        <v>5</v>
      </c>
      <c r="B7" s="24"/>
      <c r="C7" s="25"/>
      <c r="D7" s="25"/>
      <c r="E7" s="25"/>
      <c r="F7" s="25"/>
      <c r="G7" s="26">
        <f t="shared" si="0"/>
        <v>0</v>
      </c>
      <c r="H7" s="27"/>
    </row>
    <row r="8" ht="20.1" customHeight="1" spans="1:8">
      <c r="A8" s="22">
        <v>6</v>
      </c>
      <c r="B8" s="24"/>
      <c r="C8" s="25"/>
      <c r="D8" s="25"/>
      <c r="E8" s="25"/>
      <c r="F8" s="25"/>
      <c r="G8" s="26">
        <f t="shared" si="0"/>
        <v>0</v>
      </c>
      <c r="H8" s="27"/>
    </row>
    <row r="9" ht="20.1" customHeight="1" spans="1:8">
      <c r="A9" s="22">
        <v>7</v>
      </c>
      <c r="B9" s="24"/>
      <c r="C9" s="25"/>
      <c r="D9" s="25"/>
      <c r="E9" s="25"/>
      <c r="F9" s="25"/>
      <c r="G9" s="26">
        <f t="shared" si="0"/>
        <v>0</v>
      </c>
      <c r="H9" s="27"/>
    </row>
    <row r="10" ht="20.1" customHeight="1" spans="1:8">
      <c r="A10" s="22">
        <v>8</v>
      </c>
      <c r="B10" s="24"/>
      <c r="C10" s="25"/>
      <c r="D10" s="25"/>
      <c r="E10" s="25"/>
      <c r="F10" s="25"/>
      <c r="G10" s="26">
        <f t="shared" si="0"/>
        <v>0</v>
      </c>
      <c r="H10" s="27"/>
    </row>
    <row r="11" ht="20.1" customHeight="1" spans="1:8">
      <c r="A11" s="22">
        <v>9</v>
      </c>
      <c r="B11" s="24"/>
      <c r="C11" s="25"/>
      <c r="D11" s="25"/>
      <c r="E11" s="25"/>
      <c r="F11" s="25"/>
      <c r="G11" s="26">
        <f t="shared" si="0"/>
        <v>0</v>
      </c>
      <c r="H11" s="27"/>
    </row>
    <row r="12" ht="20.1" customHeight="1" spans="1:8">
      <c r="A12" s="22">
        <v>10</v>
      </c>
      <c r="B12" s="24"/>
      <c r="C12" s="25"/>
      <c r="D12" s="25"/>
      <c r="E12" s="25"/>
      <c r="F12" s="25"/>
      <c r="G12" s="26">
        <f t="shared" si="0"/>
        <v>0</v>
      </c>
      <c r="H12" s="27"/>
    </row>
    <row r="13" ht="20.1" customHeight="1" spans="1:8">
      <c r="A13" s="22">
        <v>11</v>
      </c>
      <c r="B13" s="24"/>
      <c r="C13" s="25"/>
      <c r="D13" s="25"/>
      <c r="E13" s="25"/>
      <c r="F13" s="25"/>
      <c r="G13" s="26">
        <f t="shared" si="0"/>
        <v>0</v>
      </c>
      <c r="H13" s="27"/>
    </row>
    <row r="14" ht="20.1" customHeight="1" spans="1:8">
      <c r="A14" s="22">
        <v>12</v>
      </c>
      <c r="B14" s="24"/>
      <c r="C14" s="25"/>
      <c r="D14" s="25"/>
      <c r="E14" s="25"/>
      <c r="F14" s="25"/>
      <c r="G14" s="26">
        <f t="shared" si="0"/>
        <v>0</v>
      </c>
      <c r="H14" s="27"/>
    </row>
    <row r="15" ht="20.1" customHeight="1" spans="1:8">
      <c r="A15" s="22">
        <v>13</v>
      </c>
      <c r="B15" s="24"/>
      <c r="C15" s="25"/>
      <c r="D15" s="25"/>
      <c r="E15" s="25"/>
      <c r="F15" s="25"/>
      <c r="G15" s="26">
        <f t="shared" si="0"/>
        <v>0</v>
      </c>
      <c r="H15" s="27"/>
    </row>
    <row r="16" ht="20.1" customHeight="1" spans="1:8">
      <c r="A16" s="22">
        <v>14</v>
      </c>
      <c r="B16" s="24"/>
      <c r="C16" s="25"/>
      <c r="D16" s="25"/>
      <c r="E16" s="25"/>
      <c r="F16" s="25"/>
      <c r="G16" s="26">
        <f t="shared" si="0"/>
        <v>0</v>
      </c>
      <c r="H16" s="27"/>
    </row>
    <row r="17" ht="20.1" customHeight="1" spans="1:8">
      <c r="A17" s="22">
        <v>15</v>
      </c>
      <c r="B17" s="24"/>
      <c r="C17" s="25"/>
      <c r="D17" s="25"/>
      <c r="E17" s="25"/>
      <c r="F17" s="25"/>
      <c r="G17" s="26">
        <f t="shared" si="0"/>
        <v>0</v>
      </c>
      <c r="H17" s="27"/>
    </row>
    <row r="18" ht="20.1" customHeight="1" spans="1:8">
      <c r="A18" s="22">
        <v>16</v>
      </c>
      <c r="B18" s="24"/>
      <c r="C18" s="25"/>
      <c r="D18" s="25"/>
      <c r="E18" s="25"/>
      <c r="F18" s="25"/>
      <c r="G18" s="26">
        <f t="shared" si="0"/>
        <v>0</v>
      </c>
      <c r="H18" s="27"/>
    </row>
    <row r="19" ht="20.1" customHeight="1" spans="1:8">
      <c r="A19" s="22">
        <v>17</v>
      </c>
      <c r="B19" s="24"/>
      <c r="C19" s="25"/>
      <c r="D19" s="25"/>
      <c r="E19" s="25"/>
      <c r="F19" s="25"/>
      <c r="G19" s="26">
        <f t="shared" si="0"/>
        <v>0</v>
      </c>
      <c r="H19" s="27"/>
    </row>
    <row r="20" ht="20.1" customHeight="1" spans="1:8">
      <c r="A20" s="22">
        <v>18</v>
      </c>
      <c r="B20" s="24"/>
      <c r="C20" s="25"/>
      <c r="D20" s="25"/>
      <c r="E20" s="25"/>
      <c r="F20" s="25"/>
      <c r="G20" s="26">
        <f t="shared" si="0"/>
        <v>0</v>
      </c>
      <c r="H20" s="27"/>
    </row>
    <row r="21" ht="20.1" customHeight="1" spans="1:8">
      <c r="A21" s="22">
        <v>19</v>
      </c>
      <c r="B21" s="24"/>
      <c r="C21" s="25"/>
      <c r="D21" s="25"/>
      <c r="E21" s="25"/>
      <c r="F21" s="25"/>
      <c r="G21" s="26">
        <f t="shared" si="0"/>
        <v>0</v>
      </c>
      <c r="H21" s="27"/>
    </row>
    <row r="22" ht="20.1" customHeight="1" spans="1:8">
      <c r="A22" s="22">
        <v>20</v>
      </c>
      <c r="B22" s="24"/>
      <c r="C22" s="25"/>
      <c r="D22" s="25"/>
      <c r="E22" s="25"/>
      <c r="F22" s="25"/>
      <c r="G22" s="26">
        <f t="shared" si="0"/>
        <v>0</v>
      </c>
      <c r="H22" s="27"/>
    </row>
    <row r="23" ht="20.1" customHeight="1" spans="1:8">
      <c r="A23" s="22">
        <v>21</v>
      </c>
      <c r="B23" s="24"/>
      <c r="C23" s="25"/>
      <c r="D23" s="25"/>
      <c r="E23" s="25"/>
      <c r="F23" s="25"/>
      <c r="G23" s="26">
        <f t="shared" si="0"/>
        <v>0</v>
      </c>
      <c r="H23" s="27"/>
    </row>
    <row r="24" ht="20.1" customHeight="1" spans="1:8">
      <c r="A24" s="22">
        <v>22</v>
      </c>
      <c r="B24" s="24"/>
      <c r="C24" s="25"/>
      <c r="D24" s="25"/>
      <c r="E24" s="25"/>
      <c r="F24" s="25"/>
      <c r="G24" s="26">
        <f t="shared" si="0"/>
        <v>0</v>
      </c>
      <c r="H24" s="27"/>
    </row>
    <row r="25" ht="20.1" customHeight="1" spans="1:8">
      <c r="A25" s="22">
        <v>23</v>
      </c>
      <c r="B25" s="24"/>
      <c r="C25" s="25"/>
      <c r="D25" s="25"/>
      <c r="E25" s="25"/>
      <c r="F25" s="25"/>
      <c r="G25" s="26">
        <f t="shared" si="0"/>
        <v>0</v>
      </c>
      <c r="H25" s="27"/>
    </row>
    <row r="26" ht="20.1" customHeight="1" spans="1:8">
      <c r="A26" s="22">
        <v>24</v>
      </c>
      <c r="B26" s="24"/>
      <c r="C26" s="25"/>
      <c r="D26" s="25"/>
      <c r="E26" s="25"/>
      <c r="F26" s="25"/>
      <c r="G26" s="26">
        <f t="shared" si="0"/>
        <v>0</v>
      </c>
      <c r="H26" s="27"/>
    </row>
    <row r="27" ht="20.1" customHeight="1" spans="1:8">
      <c r="A27" s="22">
        <v>25</v>
      </c>
      <c r="B27" s="24"/>
      <c r="C27" s="25"/>
      <c r="D27" s="25"/>
      <c r="E27" s="25"/>
      <c r="F27" s="25"/>
      <c r="G27" s="26">
        <f t="shared" si="0"/>
        <v>0</v>
      </c>
      <c r="H27" s="27"/>
    </row>
    <row r="28" ht="20.1" customHeight="1" spans="1:8">
      <c r="A28" s="22">
        <v>26</v>
      </c>
      <c r="B28" s="24"/>
      <c r="C28" s="25"/>
      <c r="D28" s="25"/>
      <c r="E28" s="25"/>
      <c r="F28" s="25"/>
      <c r="G28" s="26">
        <f t="shared" si="0"/>
        <v>0</v>
      </c>
      <c r="H28" s="27"/>
    </row>
    <row r="29" ht="20.1" customHeight="1" spans="1:8">
      <c r="A29" s="22">
        <v>27</v>
      </c>
      <c r="B29" s="24"/>
      <c r="C29" s="25"/>
      <c r="D29" s="25"/>
      <c r="E29" s="25"/>
      <c r="F29" s="25"/>
      <c r="G29" s="26">
        <f t="shared" si="0"/>
        <v>0</v>
      </c>
      <c r="H29" s="27"/>
    </row>
    <row r="30" ht="20.1" customHeight="1" spans="1:8">
      <c r="A30" s="22">
        <v>28</v>
      </c>
      <c r="B30" s="24"/>
      <c r="C30" s="25"/>
      <c r="D30" s="25"/>
      <c r="E30" s="25"/>
      <c r="F30" s="25"/>
      <c r="G30" s="26">
        <f t="shared" si="0"/>
        <v>0</v>
      </c>
      <c r="H30" s="27"/>
    </row>
    <row r="31" ht="20.1" customHeight="1" spans="1:8">
      <c r="A31" s="22">
        <v>29</v>
      </c>
      <c r="B31" s="24"/>
      <c r="C31" s="25"/>
      <c r="D31" s="25"/>
      <c r="E31" s="25"/>
      <c r="F31" s="25"/>
      <c r="G31" s="26">
        <f t="shared" si="0"/>
        <v>0</v>
      </c>
      <c r="H31" s="27"/>
    </row>
    <row r="32" ht="20.1" customHeight="1" spans="1:8">
      <c r="A32" s="22">
        <v>30</v>
      </c>
      <c r="B32" s="24"/>
      <c r="C32" s="25"/>
      <c r="D32" s="25"/>
      <c r="E32" s="25"/>
      <c r="F32" s="25"/>
      <c r="G32" s="26">
        <f t="shared" si="0"/>
        <v>0</v>
      </c>
      <c r="H32" s="27"/>
    </row>
    <row r="33" ht="20.1" customHeight="1" spans="1:8">
      <c r="A33" s="22">
        <v>31</v>
      </c>
      <c r="B33" s="24"/>
      <c r="C33" s="25"/>
      <c r="D33" s="25"/>
      <c r="E33" s="25"/>
      <c r="F33" s="25"/>
      <c r="G33" s="26">
        <f t="shared" si="0"/>
        <v>0</v>
      </c>
      <c r="H33" s="27"/>
    </row>
    <row r="34" ht="20.1" customHeight="1" spans="1:8">
      <c r="A34" s="22">
        <v>32</v>
      </c>
      <c r="B34" s="24"/>
      <c r="C34" s="25"/>
      <c r="D34" s="25"/>
      <c r="E34" s="25"/>
      <c r="F34" s="25"/>
      <c r="G34" s="26">
        <f t="shared" si="0"/>
        <v>0</v>
      </c>
      <c r="H34" s="27"/>
    </row>
    <row r="35" ht="20.1" customHeight="1" spans="1:8">
      <c r="A35" s="22">
        <v>33</v>
      </c>
      <c r="B35" s="24"/>
      <c r="C35" s="25"/>
      <c r="D35" s="25"/>
      <c r="E35" s="25"/>
      <c r="F35" s="25"/>
      <c r="G35" s="26">
        <f t="shared" si="0"/>
        <v>0</v>
      </c>
      <c r="H35" s="27"/>
    </row>
    <row r="36" ht="20.1" customHeight="1" spans="1:8">
      <c r="A36" s="22">
        <v>34</v>
      </c>
      <c r="B36" s="24"/>
      <c r="C36" s="25"/>
      <c r="D36" s="25"/>
      <c r="E36" s="25"/>
      <c r="F36" s="25"/>
      <c r="G36" s="26">
        <f t="shared" si="0"/>
        <v>0</v>
      </c>
      <c r="H36" s="27"/>
    </row>
    <row r="37" ht="20.1" customHeight="1" spans="1:8">
      <c r="A37" s="22">
        <v>35</v>
      </c>
      <c r="B37" s="24"/>
      <c r="C37" s="25"/>
      <c r="D37" s="25"/>
      <c r="E37" s="25"/>
      <c r="F37" s="25"/>
      <c r="G37" s="26">
        <f t="shared" si="0"/>
        <v>0</v>
      </c>
      <c r="H37" s="27"/>
    </row>
    <row r="38" ht="20.1" customHeight="1" spans="1:8">
      <c r="A38" s="22">
        <v>36</v>
      </c>
      <c r="B38" s="24"/>
      <c r="C38" s="25"/>
      <c r="D38" s="25"/>
      <c r="E38" s="25"/>
      <c r="F38" s="25"/>
      <c r="G38" s="26">
        <f t="shared" si="0"/>
        <v>0</v>
      </c>
      <c r="H38" s="27"/>
    </row>
    <row r="39" ht="20.1" customHeight="1" spans="1:8">
      <c r="A39" s="22">
        <v>37</v>
      </c>
      <c r="B39" s="24"/>
      <c r="C39" s="25"/>
      <c r="D39" s="25"/>
      <c r="E39" s="25"/>
      <c r="F39" s="25"/>
      <c r="G39" s="26">
        <f t="shared" si="0"/>
        <v>0</v>
      </c>
      <c r="H39" s="27"/>
    </row>
    <row r="40" ht="20.1" customHeight="1" spans="1:8">
      <c r="A40" s="22">
        <v>38</v>
      </c>
      <c r="B40" s="24"/>
      <c r="C40" s="25"/>
      <c r="D40" s="25"/>
      <c r="E40" s="25"/>
      <c r="F40" s="25"/>
      <c r="G40" s="26">
        <f t="shared" si="0"/>
        <v>0</v>
      </c>
      <c r="H40" s="27"/>
    </row>
    <row r="41" ht="20.1" customHeight="1" spans="1:8">
      <c r="A41" s="22">
        <v>39</v>
      </c>
      <c r="B41" s="24"/>
      <c r="C41" s="25"/>
      <c r="D41" s="25"/>
      <c r="E41" s="25"/>
      <c r="F41" s="25"/>
      <c r="G41" s="26">
        <f t="shared" si="0"/>
        <v>0</v>
      </c>
      <c r="H41" s="27"/>
    </row>
    <row r="42" ht="20.1" customHeight="1" spans="1:8">
      <c r="A42" s="22">
        <v>40</v>
      </c>
      <c r="B42" s="24"/>
      <c r="C42" s="25"/>
      <c r="D42" s="25"/>
      <c r="E42" s="25"/>
      <c r="F42" s="25"/>
      <c r="G42" s="26">
        <f t="shared" si="0"/>
        <v>0</v>
      </c>
      <c r="H42" s="27"/>
    </row>
    <row r="43" ht="20.1" customHeight="1" spans="1:8">
      <c r="A43" s="22">
        <v>41</v>
      </c>
      <c r="B43" s="24"/>
      <c r="C43" s="25"/>
      <c r="D43" s="25"/>
      <c r="E43" s="25"/>
      <c r="F43" s="25"/>
      <c r="G43" s="26">
        <f t="shared" si="0"/>
        <v>0</v>
      </c>
      <c r="H43" s="27"/>
    </row>
    <row r="44" ht="20.1" customHeight="1" spans="1:8">
      <c r="A44" s="22">
        <v>42</v>
      </c>
      <c r="B44" s="24"/>
      <c r="C44" s="25"/>
      <c r="D44" s="25"/>
      <c r="E44" s="25"/>
      <c r="F44" s="25"/>
      <c r="G44" s="26">
        <f t="shared" si="0"/>
        <v>0</v>
      </c>
      <c r="H44" s="27"/>
    </row>
    <row r="45" ht="20.1" customHeight="1" spans="1:8">
      <c r="A45" s="22">
        <v>43</v>
      </c>
      <c r="B45" s="24"/>
      <c r="C45" s="25"/>
      <c r="D45" s="25"/>
      <c r="E45" s="25"/>
      <c r="F45" s="25"/>
      <c r="G45" s="26">
        <f t="shared" si="0"/>
        <v>0</v>
      </c>
      <c r="H45" s="27"/>
    </row>
    <row r="46" ht="20.1" customHeight="1" spans="1:8">
      <c r="A46" s="22">
        <v>44</v>
      </c>
      <c r="B46" s="24"/>
      <c r="C46" s="25"/>
      <c r="D46" s="25"/>
      <c r="E46" s="25"/>
      <c r="F46" s="25"/>
      <c r="G46" s="26">
        <f t="shared" si="0"/>
        <v>0</v>
      </c>
      <c r="H46" s="27"/>
    </row>
    <row r="47" ht="20.1" customHeight="1" spans="1:8">
      <c r="A47" s="22">
        <v>45</v>
      </c>
      <c r="B47" s="24"/>
      <c r="C47" s="25"/>
      <c r="D47" s="25"/>
      <c r="E47" s="25"/>
      <c r="F47" s="25"/>
      <c r="G47" s="26">
        <f t="shared" si="0"/>
        <v>0</v>
      </c>
      <c r="H47" s="27"/>
    </row>
    <row r="48" ht="20.1" customHeight="1" spans="1:8">
      <c r="A48" s="22">
        <v>46</v>
      </c>
      <c r="B48" s="24"/>
      <c r="C48" s="25"/>
      <c r="D48" s="25"/>
      <c r="E48" s="25"/>
      <c r="F48" s="25"/>
      <c r="G48" s="26">
        <f t="shared" si="0"/>
        <v>0</v>
      </c>
      <c r="H48" s="27"/>
    </row>
    <row r="49" ht="20.1" customHeight="1" spans="1:8">
      <c r="A49" s="22">
        <v>47</v>
      </c>
      <c r="B49" s="24"/>
      <c r="C49" s="25"/>
      <c r="D49" s="25"/>
      <c r="E49" s="25"/>
      <c r="F49" s="25"/>
      <c r="G49" s="26">
        <f t="shared" si="0"/>
        <v>0</v>
      </c>
      <c r="H49" s="27"/>
    </row>
    <row r="50" ht="20.1" customHeight="1" spans="1:8">
      <c r="A50" s="22">
        <v>48</v>
      </c>
      <c r="B50" s="24"/>
      <c r="C50" s="25"/>
      <c r="D50" s="25"/>
      <c r="E50" s="25"/>
      <c r="F50" s="25"/>
      <c r="G50" s="26">
        <f t="shared" si="0"/>
        <v>0</v>
      </c>
      <c r="H50" s="27"/>
    </row>
    <row r="51" ht="20.1" customHeight="1" spans="1:8">
      <c r="A51" s="22">
        <v>49</v>
      </c>
      <c r="B51" s="24"/>
      <c r="C51" s="25"/>
      <c r="D51" s="25"/>
      <c r="E51" s="25"/>
      <c r="F51" s="25"/>
      <c r="G51" s="26">
        <f t="shared" si="0"/>
        <v>0</v>
      </c>
      <c r="H51" s="27"/>
    </row>
    <row r="52" ht="20.1" customHeight="1" spans="1:8">
      <c r="A52" s="22">
        <v>50</v>
      </c>
      <c r="B52" s="24"/>
      <c r="C52" s="25"/>
      <c r="D52" s="25"/>
      <c r="E52" s="25"/>
      <c r="F52" s="25"/>
      <c r="G52" s="26">
        <f t="shared" si="0"/>
        <v>0</v>
      </c>
      <c r="H52" s="27"/>
    </row>
    <row r="53" ht="20.1" customHeight="1" spans="1:8">
      <c r="A53" s="22">
        <v>51</v>
      </c>
      <c r="B53" s="24"/>
      <c r="C53" s="25"/>
      <c r="D53" s="25"/>
      <c r="E53" s="25"/>
      <c r="F53" s="25"/>
      <c r="G53" s="26">
        <f t="shared" si="0"/>
        <v>0</v>
      </c>
      <c r="H53" s="27"/>
    </row>
    <row r="54" ht="20.1" customHeight="1" spans="1:8">
      <c r="A54" s="22">
        <v>52</v>
      </c>
      <c r="B54" s="24"/>
      <c r="C54" s="25"/>
      <c r="D54" s="25"/>
      <c r="E54" s="25"/>
      <c r="F54" s="25"/>
      <c r="G54" s="26">
        <f t="shared" si="0"/>
        <v>0</v>
      </c>
      <c r="H54" s="27"/>
    </row>
    <row r="55" ht="20.1" customHeight="1" spans="1:8">
      <c r="A55" s="22">
        <v>53</v>
      </c>
      <c r="B55" s="24"/>
      <c r="C55" s="25"/>
      <c r="D55" s="25"/>
      <c r="E55" s="25"/>
      <c r="F55" s="25"/>
      <c r="G55" s="26">
        <f t="shared" si="0"/>
        <v>0</v>
      </c>
      <c r="H55" s="27"/>
    </row>
    <row r="56" ht="20.1" customHeight="1" spans="1:8">
      <c r="A56" s="22">
        <v>54</v>
      </c>
      <c r="B56" s="24"/>
      <c r="C56" s="25"/>
      <c r="D56" s="25"/>
      <c r="E56" s="25"/>
      <c r="F56" s="25"/>
      <c r="G56" s="26">
        <f t="shared" si="0"/>
        <v>0</v>
      </c>
      <c r="H56" s="27"/>
    </row>
    <row r="57" ht="20.1" customHeight="1" spans="1:8">
      <c r="A57" s="22">
        <v>55</v>
      </c>
      <c r="B57" s="24"/>
      <c r="C57" s="25"/>
      <c r="D57" s="25"/>
      <c r="E57" s="25"/>
      <c r="F57" s="25"/>
      <c r="G57" s="26">
        <f t="shared" si="0"/>
        <v>0</v>
      </c>
      <c r="H57" s="27"/>
    </row>
    <row r="58" ht="20.1" customHeight="1" spans="1:8">
      <c r="A58" s="22">
        <v>56</v>
      </c>
      <c r="B58" s="24"/>
      <c r="C58" s="25"/>
      <c r="D58" s="25"/>
      <c r="E58" s="25"/>
      <c r="F58" s="25"/>
      <c r="G58" s="26">
        <f t="shared" si="0"/>
        <v>0</v>
      </c>
      <c r="H58" s="27"/>
    </row>
    <row r="59" ht="20.1" customHeight="1" spans="1:8">
      <c r="A59" s="22">
        <v>57</v>
      </c>
      <c r="B59" s="24"/>
      <c r="C59" s="25"/>
      <c r="D59" s="25"/>
      <c r="E59" s="25"/>
      <c r="F59" s="25"/>
      <c r="G59" s="26">
        <f t="shared" si="0"/>
        <v>0</v>
      </c>
      <c r="H59" s="27"/>
    </row>
    <row r="60" ht="20.1" customHeight="1" spans="1:8">
      <c r="A60" s="22">
        <v>58</v>
      </c>
      <c r="B60" s="24"/>
      <c r="C60" s="25"/>
      <c r="D60" s="25"/>
      <c r="E60" s="25"/>
      <c r="F60" s="25"/>
      <c r="G60" s="26">
        <f t="shared" si="0"/>
        <v>0</v>
      </c>
      <c r="H60" s="27"/>
    </row>
    <row r="61" ht="20.1" customHeight="1" spans="1:8">
      <c r="A61" s="22">
        <v>59</v>
      </c>
      <c r="B61" s="24"/>
      <c r="C61" s="25"/>
      <c r="D61" s="25"/>
      <c r="E61" s="25"/>
      <c r="F61" s="25"/>
      <c r="G61" s="26">
        <f t="shared" si="0"/>
        <v>0</v>
      </c>
      <c r="H61" s="27"/>
    </row>
    <row r="62" ht="20.1" customHeight="1" spans="1:8">
      <c r="A62" s="22">
        <v>60</v>
      </c>
      <c r="B62" s="24"/>
      <c r="C62" s="25"/>
      <c r="D62" s="25"/>
      <c r="E62" s="25"/>
      <c r="F62" s="25"/>
      <c r="G62" s="26">
        <f t="shared" si="0"/>
        <v>0</v>
      </c>
      <c r="H62" s="27"/>
    </row>
    <row r="63" ht="20.1" customHeight="1" spans="1:8">
      <c r="A63" s="28" t="s">
        <v>98</v>
      </c>
      <c r="B63" s="29"/>
      <c r="C63" s="29"/>
      <c r="D63" s="29"/>
      <c r="E63" s="29"/>
      <c r="F63" s="30"/>
      <c r="G63" s="31">
        <f>SUM(G3:G62)</f>
        <v>0</v>
      </c>
      <c r="H63" s="27"/>
    </row>
    <row r="64" ht="20.1" customHeight="1" spans="1:8">
      <c r="A64" s="32" t="s">
        <v>99</v>
      </c>
      <c r="B64" s="33"/>
      <c r="C64" s="33"/>
      <c r="D64" s="33"/>
      <c r="E64" s="33"/>
      <c r="F64" s="34"/>
      <c r="G64" s="35"/>
      <c r="H64" s="27" t="s">
        <v>100</v>
      </c>
    </row>
    <row r="65" ht="20.1" customHeight="1" spans="1:8">
      <c r="A65" s="32" t="s">
        <v>101</v>
      </c>
      <c r="B65" s="33"/>
      <c r="C65" s="33"/>
      <c r="D65" s="33"/>
      <c r="E65" s="33"/>
      <c r="F65" s="34"/>
      <c r="G65" s="35"/>
      <c r="H65" s="27" t="s">
        <v>100</v>
      </c>
    </row>
    <row r="66" ht="20.1" customHeight="1" spans="1:8">
      <c r="A66" s="32" t="s">
        <v>102</v>
      </c>
      <c r="B66" s="33"/>
      <c r="C66" s="33"/>
      <c r="D66" s="33"/>
      <c r="E66" s="33"/>
      <c r="F66" s="34"/>
      <c r="G66" s="35"/>
      <c r="H66" s="27" t="s">
        <v>100</v>
      </c>
    </row>
    <row r="67" ht="20.1" customHeight="1" spans="1:8">
      <c r="A67" s="32" t="s">
        <v>103</v>
      </c>
      <c r="B67" s="33"/>
      <c r="C67" s="33"/>
      <c r="D67" s="33"/>
      <c r="E67" s="33"/>
      <c r="F67" s="34"/>
      <c r="G67" s="35"/>
      <c r="H67" s="27" t="s">
        <v>100</v>
      </c>
    </row>
    <row r="68" ht="20.1" customHeight="1" spans="1:8">
      <c r="A68" s="32" t="s">
        <v>104</v>
      </c>
      <c r="B68" s="33"/>
      <c r="C68" s="33"/>
      <c r="D68" s="33"/>
      <c r="E68" s="33"/>
      <c r="F68" s="34"/>
      <c r="G68" s="35"/>
      <c r="H68" s="27" t="s">
        <v>100</v>
      </c>
    </row>
    <row r="69" ht="20.1" customHeight="1" spans="1:8">
      <c r="A69" s="32" t="s">
        <v>105</v>
      </c>
      <c r="B69" s="33"/>
      <c r="C69" s="33"/>
      <c r="D69" s="33"/>
      <c r="E69" s="33"/>
      <c r="F69" s="34"/>
      <c r="G69" s="35"/>
      <c r="H69" s="27"/>
    </row>
    <row r="70" ht="20.1" customHeight="1" spans="1:8">
      <c r="A70" s="32" t="s">
        <v>106</v>
      </c>
      <c r="B70" s="33"/>
      <c r="C70" s="33"/>
      <c r="D70" s="33"/>
      <c r="E70" s="33">
        <f>(1.0704-4.7172*POWER(10,-3)*E69+2.9504*POWER(10,-5)*POWER(E69,2)+7.4482*POWER(10,-7)*POWER(E69,3)+5.0165*POWER(10,-9)*POWER(E69,4)+2.2078*POWER(10,-11)*POWER(E69,5))</f>
        <v>1.0704</v>
      </c>
      <c r="F70" s="34">
        <f t="shared" ref="F70:G70" si="1">(1.0704-4.7172*POWER(10,-3)*F69+2.9504*POWER(10,-5)*POWER(F69,2)+7.4482*POWER(10,-7)*POWER(F69,3)+5.0165*POWER(10,-9)*POWER(F69,4)+2.2078*POWER(10,-11)*POWER(F69,5))</f>
        <v>1.0704</v>
      </c>
      <c r="G70" s="26">
        <f t="shared" si="1"/>
        <v>1.0704</v>
      </c>
      <c r="H70" s="27" t="s">
        <v>107</v>
      </c>
    </row>
    <row r="71" ht="20.1" customHeight="1" spans="1:8">
      <c r="A71" s="28" t="s">
        <v>108</v>
      </c>
      <c r="B71" s="29"/>
      <c r="C71" s="29"/>
      <c r="D71" s="29"/>
      <c r="E71" s="29"/>
      <c r="F71" s="30"/>
      <c r="G71" s="26">
        <f>(G63+G64+G65+G66+G67+G68)*G70</f>
        <v>0</v>
      </c>
      <c r="H71" s="27" t="s">
        <v>100</v>
      </c>
    </row>
  </sheetData>
  <sheetProtection formatCells="0" formatColumns="0" formatRows="0" insertRows="0" insertColumns="0" insertHyperlinks="0" deleteColumns="0" deleteRows="0"/>
  <mergeCells count="10">
    <mergeCell ref="A1:H1"/>
    <mergeCell ref="A63:F63"/>
    <mergeCell ref="A64:F64"/>
    <mergeCell ref="A65:F65"/>
    <mergeCell ref="A66:F66"/>
    <mergeCell ref="A67:F67"/>
    <mergeCell ref="A68:F68"/>
    <mergeCell ref="A69:F69"/>
    <mergeCell ref="A70:F70"/>
    <mergeCell ref="A71:F71"/>
  </mergeCells>
  <pageMargins left="0.700694444444445" right="0.700694444444445" top="0.751388888888889" bottom="0.751388888888889" header="0.297916666666667" footer="0.297916666666667"/>
  <pageSetup paperSize="9" scale="74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7"/>
  <sheetViews>
    <sheetView tabSelected="1" view="pageBreakPreview" zoomScaleNormal="100" zoomScaleSheetLayoutView="100" workbookViewId="0">
      <selection activeCell="K29" sqref="K29"/>
    </sheetView>
  </sheetViews>
  <sheetFormatPr defaultColWidth="9" defaultRowHeight="13.5" outlineLevelCol="6"/>
  <cols>
    <col min="1" max="1" width="15.6666666666667" style="1" customWidth="1"/>
    <col min="2" max="2" width="18.1083333333333" style="1" customWidth="1"/>
    <col min="3" max="3" width="13.1083333333333" style="1" customWidth="1"/>
    <col min="4" max="4" width="14" style="1" customWidth="1"/>
    <col min="5" max="5" width="16.2166666666667" style="1" customWidth="1"/>
    <col min="6" max="6" width="12.4416666666667" style="1" customWidth="1"/>
    <col min="7" max="7" width="10.775" style="2" customWidth="1"/>
    <col min="8" max="16384" width="9" style="1"/>
  </cols>
  <sheetData>
    <row r="1" ht="24.75" customHeight="1" spans="1:7">
      <c r="A1" s="3" t="s">
        <v>109</v>
      </c>
      <c r="B1" s="4"/>
      <c r="C1" s="4"/>
      <c r="D1" s="4"/>
      <c r="E1" s="4"/>
      <c r="F1" s="4"/>
      <c r="G1" s="5"/>
    </row>
    <row r="2" ht="26.25" customHeight="1" spans="1:7">
      <c r="A2" s="6" t="s">
        <v>110</v>
      </c>
      <c r="B2" s="7"/>
      <c r="C2" s="8" t="s">
        <v>111</v>
      </c>
      <c r="D2" s="8" t="s">
        <v>112</v>
      </c>
      <c r="E2" s="8" t="s">
        <v>113</v>
      </c>
      <c r="F2" s="8" t="s">
        <v>114</v>
      </c>
      <c r="G2" s="8" t="s">
        <v>115</v>
      </c>
    </row>
    <row r="3" ht="18.75" customHeight="1" spans="1:7">
      <c r="A3" s="9" t="s">
        <v>116</v>
      </c>
      <c r="B3" s="10" t="s">
        <v>117</v>
      </c>
      <c r="C3" s="11">
        <v>26.7</v>
      </c>
      <c r="D3" s="12" t="s">
        <v>118</v>
      </c>
      <c r="E3" s="13">
        <v>0.02749</v>
      </c>
      <c r="F3" s="14" t="s">
        <v>119</v>
      </c>
      <c r="G3" s="15">
        <v>0.94</v>
      </c>
    </row>
    <row r="4" spans="1:7">
      <c r="A4" s="16"/>
      <c r="B4" s="10" t="s">
        <v>120</v>
      </c>
      <c r="C4" s="11">
        <v>19.57</v>
      </c>
      <c r="D4" s="12" t="s">
        <v>118</v>
      </c>
      <c r="E4" s="13">
        <v>0.02618</v>
      </c>
      <c r="F4" s="14" t="s">
        <v>119</v>
      </c>
      <c r="G4" s="15">
        <v>0.93</v>
      </c>
    </row>
    <row r="5" spans="1:7">
      <c r="A5" s="16"/>
      <c r="B5" s="10" t="s">
        <v>121</v>
      </c>
      <c r="C5" s="11">
        <v>14.08</v>
      </c>
      <c r="D5" s="12" t="s">
        <v>118</v>
      </c>
      <c r="E5" s="13">
        <v>0.028</v>
      </c>
      <c r="F5" s="14" t="s">
        <v>119</v>
      </c>
      <c r="G5" s="15">
        <v>0.96</v>
      </c>
    </row>
    <row r="6" spans="1:7">
      <c r="A6" s="16"/>
      <c r="B6" s="10" t="s">
        <v>122</v>
      </c>
      <c r="C6" s="11">
        <v>26.334</v>
      </c>
      <c r="D6" s="12" t="s">
        <v>118</v>
      </c>
      <c r="E6" s="13">
        <v>0.0254</v>
      </c>
      <c r="F6" s="14" t="s">
        <v>119</v>
      </c>
      <c r="G6" s="15">
        <v>0.93</v>
      </c>
    </row>
    <row r="7" spans="1:7">
      <c r="A7" s="16"/>
      <c r="B7" s="10" t="s">
        <v>123</v>
      </c>
      <c r="C7" s="11">
        <v>8.363</v>
      </c>
      <c r="D7" s="12" t="s">
        <v>118</v>
      </c>
      <c r="E7" s="13">
        <v>0.0254</v>
      </c>
      <c r="F7" s="14" t="s">
        <v>119</v>
      </c>
      <c r="G7" s="15">
        <v>0.9</v>
      </c>
    </row>
    <row r="8" spans="1:7">
      <c r="A8" s="16"/>
      <c r="B8" s="10" t="s">
        <v>124</v>
      </c>
      <c r="C8" s="11">
        <v>17.46</v>
      </c>
      <c r="D8" s="12" t="s">
        <v>118</v>
      </c>
      <c r="E8" s="13">
        <v>0.0336</v>
      </c>
      <c r="F8" s="14" t="s">
        <v>119</v>
      </c>
      <c r="G8" s="15">
        <v>0.9</v>
      </c>
    </row>
    <row r="9" spans="1:7">
      <c r="A9" s="7"/>
      <c r="B9" s="10" t="s">
        <v>125</v>
      </c>
      <c r="C9" s="11">
        <v>28.447</v>
      </c>
      <c r="D9" s="12" t="s">
        <v>118</v>
      </c>
      <c r="E9" s="13">
        <v>0.0294</v>
      </c>
      <c r="F9" s="14" t="s">
        <v>119</v>
      </c>
      <c r="G9" s="15">
        <v>0.93</v>
      </c>
    </row>
    <row r="10" spans="1:7">
      <c r="A10" s="9" t="s">
        <v>126</v>
      </c>
      <c r="B10" s="10" t="s">
        <v>127</v>
      </c>
      <c r="C10" s="11">
        <v>42.62</v>
      </c>
      <c r="D10" s="12" t="s">
        <v>118</v>
      </c>
      <c r="E10" s="13">
        <v>0.0201</v>
      </c>
      <c r="F10" s="14" t="s">
        <v>119</v>
      </c>
      <c r="G10" s="15">
        <v>0.98</v>
      </c>
    </row>
    <row r="11" spans="1:7">
      <c r="A11" s="16"/>
      <c r="B11" s="10" t="s">
        <v>128</v>
      </c>
      <c r="C11" s="11">
        <v>40.19</v>
      </c>
      <c r="D11" s="12" t="s">
        <v>118</v>
      </c>
      <c r="E11" s="13">
        <v>0.0211</v>
      </c>
      <c r="F11" s="14" t="s">
        <v>119</v>
      </c>
      <c r="G11" s="15">
        <v>0.98</v>
      </c>
    </row>
    <row r="12" spans="1:7">
      <c r="A12" s="16"/>
      <c r="B12" s="10" t="s">
        <v>129</v>
      </c>
      <c r="C12" s="11">
        <v>44.8</v>
      </c>
      <c r="D12" s="12" t="s">
        <v>118</v>
      </c>
      <c r="E12" s="13">
        <v>0.0189</v>
      </c>
      <c r="F12" s="14" t="s">
        <v>119</v>
      </c>
      <c r="G12" s="15">
        <v>0.98</v>
      </c>
    </row>
    <row r="13" spans="1:7">
      <c r="A13" s="16"/>
      <c r="B13" s="10" t="s">
        <v>130</v>
      </c>
      <c r="C13" s="11">
        <v>43.33</v>
      </c>
      <c r="D13" s="12" t="s">
        <v>118</v>
      </c>
      <c r="E13" s="13">
        <v>0.0202</v>
      </c>
      <c r="F13" s="14" t="s">
        <v>119</v>
      </c>
      <c r="G13" s="15">
        <v>0.98</v>
      </c>
    </row>
    <row r="14" spans="1:7">
      <c r="A14" s="16"/>
      <c r="B14" s="10" t="s">
        <v>131</v>
      </c>
      <c r="C14" s="11">
        <v>44.75</v>
      </c>
      <c r="D14" s="12" t="s">
        <v>118</v>
      </c>
      <c r="E14" s="13">
        <v>0.0196</v>
      </c>
      <c r="F14" s="14" t="s">
        <v>119</v>
      </c>
      <c r="G14" s="15">
        <v>0.98</v>
      </c>
    </row>
    <row r="15" spans="1:7">
      <c r="A15" s="16"/>
      <c r="B15" s="10" t="s">
        <v>132</v>
      </c>
      <c r="C15" s="11">
        <v>31.998</v>
      </c>
      <c r="D15" s="12" t="s">
        <v>118</v>
      </c>
      <c r="E15" s="13">
        <v>0.0275</v>
      </c>
      <c r="F15" s="14" t="s">
        <v>119</v>
      </c>
      <c r="G15" s="15">
        <v>0.98</v>
      </c>
    </row>
    <row r="16" spans="1:7">
      <c r="A16" s="16"/>
      <c r="B16" s="10" t="s">
        <v>133</v>
      </c>
      <c r="C16" s="11">
        <v>33.453</v>
      </c>
      <c r="D16" s="12" t="s">
        <v>118</v>
      </c>
      <c r="E16" s="13">
        <v>0.022</v>
      </c>
      <c r="F16" s="14" t="s">
        <v>119</v>
      </c>
      <c r="G16" s="15">
        <v>0.98</v>
      </c>
    </row>
    <row r="17" spans="1:7">
      <c r="A17" s="16"/>
      <c r="B17" s="10" t="s">
        <v>134</v>
      </c>
      <c r="C17" s="11">
        <v>41.868</v>
      </c>
      <c r="D17" s="12" t="s">
        <v>118</v>
      </c>
      <c r="E17" s="13">
        <v>0.0227</v>
      </c>
      <c r="F17" s="14" t="s">
        <v>119</v>
      </c>
      <c r="G17" s="15">
        <v>0.98</v>
      </c>
    </row>
    <row r="18" spans="1:7">
      <c r="A18" s="7"/>
      <c r="B18" s="10" t="s">
        <v>135</v>
      </c>
      <c r="C18" s="11">
        <v>41.031</v>
      </c>
      <c r="D18" s="12" t="s">
        <v>118</v>
      </c>
      <c r="E18" s="13">
        <v>0.02</v>
      </c>
      <c r="F18" s="14" t="s">
        <v>119</v>
      </c>
      <c r="G18" s="15">
        <v>0.98</v>
      </c>
    </row>
    <row r="19" spans="1:7">
      <c r="A19" s="9" t="s">
        <v>136</v>
      </c>
      <c r="B19" s="10" t="s">
        <v>137</v>
      </c>
      <c r="C19" s="11">
        <v>46.05</v>
      </c>
      <c r="D19" s="12" t="s">
        <v>118</v>
      </c>
      <c r="E19" s="13">
        <v>0.0182</v>
      </c>
      <c r="F19" s="14" t="s">
        <v>119</v>
      </c>
      <c r="G19" s="15">
        <v>0.99</v>
      </c>
    </row>
    <row r="20" spans="1:7">
      <c r="A20" s="16"/>
      <c r="B20" s="10" t="s">
        <v>138</v>
      </c>
      <c r="C20" s="11">
        <v>41.868</v>
      </c>
      <c r="D20" s="12" t="s">
        <v>118</v>
      </c>
      <c r="E20" s="13">
        <v>0.0172</v>
      </c>
      <c r="F20" s="14" t="s">
        <v>119</v>
      </c>
      <c r="G20" s="15">
        <v>0.99</v>
      </c>
    </row>
    <row r="21" spans="1:7">
      <c r="A21" s="16"/>
      <c r="B21" s="10" t="s">
        <v>139</v>
      </c>
      <c r="C21" s="11">
        <v>47.31</v>
      </c>
      <c r="D21" s="12" t="s">
        <v>118</v>
      </c>
      <c r="E21" s="13">
        <v>0.0172</v>
      </c>
      <c r="F21" s="14" t="s">
        <v>119</v>
      </c>
      <c r="G21" s="15">
        <v>0.99</v>
      </c>
    </row>
    <row r="22" spans="1:7">
      <c r="A22" s="16"/>
      <c r="B22" s="10" t="s">
        <v>140</v>
      </c>
      <c r="C22" s="11">
        <v>173.54</v>
      </c>
      <c r="D22" s="12" t="s">
        <v>141</v>
      </c>
      <c r="E22" s="13">
        <v>0.0136</v>
      </c>
      <c r="F22" s="14" t="s">
        <v>119</v>
      </c>
      <c r="G22" s="15">
        <v>0.99</v>
      </c>
    </row>
    <row r="23" spans="1:7">
      <c r="A23" s="16"/>
      <c r="B23" s="10" t="s">
        <v>142</v>
      </c>
      <c r="C23" s="11">
        <v>33</v>
      </c>
      <c r="D23" s="12" t="s">
        <v>141</v>
      </c>
      <c r="E23" s="13">
        <v>0.0708</v>
      </c>
      <c r="F23" s="14" t="s">
        <v>119</v>
      </c>
      <c r="G23" s="15">
        <v>0.99</v>
      </c>
    </row>
    <row r="24" spans="1:7">
      <c r="A24" s="16"/>
      <c r="B24" s="10" t="s">
        <v>143</v>
      </c>
      <c r="C24" s="11">
        <v>84</v>
      </c>
      <c r="D24" s="12" t="s">
        <v>141</v>
      </c>
      <c r="E24" s="13">
        <v>0.0496</v>
      </c>
      <c r="F24" s="14" t="s">
        <v>119</v>
      </c>
      <c r="G24" s="15">
        <v>0.99</v>
      </c>
    </row>
    <row r="25" spans="1:7">
      <c r="A25" s="16"/>
      <c r="B25" s="10" t="s">
        <v>144</v>
      </c>
      <c r="C25" s="11">
        <v>52.27</v>
      </c>
      <c r="D25" s="12" t="s">
        <v>141</v>
      </c>
      <c r="E25" s="13">
        <v>0.0122</v>
      </c>
      <c r="F25" s="14" t="s">
        <v>119</v>
      </c>
      <c r="G25" s="15">
        <v>0.99</v>
      </c>
    </row>
    <row r="26" spans="1:7">
      <c r="A26" s="16"/>
      <c r="B26" s="10" t="s">
        <v>145</v>
      </c>
      <c r="C26" s="11">
        <v>111.19</v>
      </c>
      <c r="D26" s="12" t="s">
        <v>141</v>
      </c>
      <c r="E26" s="13">
        <v>0.03951</v>
      </c>
      <c r="F26" s="14" t="s">
        <v>119</v>
      </c>
      <c r="G26" s="15">
        <v>0.99</v>
      </c>
    </row>
    <row r="27" spans="1:7">
      <c r="A27" s="7"/>
      <c r="B27" s="10" t="s">
        <v>146</v>
      </c>
      <c r="C27" s="11">
        <v>389.31</v>
      </c>
      <c r="D27" s="12" t="s">
        <v>141</v>
      </c>
      <c r="E27" s="13">
        <v>0.0153</v>
      </c>
      <c r="F27" s="14" t="s">
        <v>119</v>
      </c>
      <c r="G27" s="15">
        <v>0.99</v>
      </c>
    </row>
  </sheetData>
  <sheetProtection formatCells="0" formatColumns="0" formatRows="0" insertRows="0" insertColumns="0" insertHyperlinks="0" deleteColumns="0" deleteRows="0"/>
  <mergeCells count="5">
    <mergeCell ref="A1:G1"/>
    <mergeCell ref="A2:B2"/>
    <mergeCell ref="A3:A9"/>
    <mergeCell ref="A10:A18"/>
    <mergeCell ref="A19:A27"/>
  </mergeCells>
  <pageMargins left="0.699305555555556" right="0.699305555555556" top="0.75" bottom="0.75" header="0.3" footer="0.3"/>
  <pageSetup paperSize="9" scale="8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总表</vt:lpstr>
      <vt:lpstr>附表1 炼油生产装置</vt:lpstr>
      <vt:lpstr>附录-指南参考值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</dc:creator>
  <cp:lastModifiedBy>陈旭磊</cp:lastModifiedBy>
  <dcterms:created xsi:type="dcterms:W3CDTF">2006-09-16T00:00:00Z</dcterms:created>
  <cp:lastPrinted>2019-02-11T02:38:00Z</cp:lastPrinted>
  <dcterms:modified xsi:type="dcterms:W3CDTF">2020-04-07T03:24:31Z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