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OLE_LINK1" localSheetId="0">总表!#REF!</definedName>
    <definedName name="_xlnm.Print_Area" localSheetId="0">总表!$A$1:$F$37</definedName>
  </definedNames>
  <calcPr calcId="144525"/>
</workbook>
</file>

<file path=xl/sharedStrings.xml><?xml version="1.0" encoding="utf-8"?>
<sst xmlns="http://schemas.openxmlformats.org/spreadsheetml/2006/main" count="114">
  <si>
    <r>
      <rPr>
        <sz val="20"/>
        <rFont val="方正小标宋简体"/>
        <charset val="134"/>
      </rPr>
      <t xml:space="preserve">化工生产企业（尿素生产）
</t>
    </r>
    <r>
      <rPr>
        <u/>
        <sz val="20"/>
        <rFont val="方正小标宋简体"/>
        <charset val="134"/>
      </rPr>
      <t xml:space="preserve"> 2019 </t>
    </r>
    <r>
      <rPr>
        <sz val="20"/>
        <rFont val="方正小标宋简体"/>
        <charset val="134"/>
      </rPr>
      <t>年温室气体排放报告补充数据表</t>
    </r>
    <r>
      <rPr>
        <vertAlign val="superscript"/>
        <sz val="18"/>
        <rFont val="方正小标宋简体"/>
        <charset val="134"/>
      </rPr>
      <t>*1,2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</si>
  <si>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</si>
  <si>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</si>
  <si>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</si>
  <si>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</si>
  <si>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</si>
  <si>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</si>
  <si>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</si>
  <si>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</si>
  <si>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</si>
  <si>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</si>
  <si>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</si>
  <si>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</si>
  <si>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sz val="10.5"/>
        <rFont val="宋体"/>
        <charset val="134"/>
      </rPr>
      <t>尿素生产分厂（或车间）</t>
    </r>
    <r>
      <rPr>
        <sz val="10.5"/>
        <rFont val="Times New Roman"/>
        <charset val="134"/>
      </rPr>
      <t>1</t>
    </r>
    <r>
      <rPr>
        <vertAlign val="superscript"/>
        <sz val="10.5"/>
        <rFont val="Times New Roman"/>
        <charset val="134"/>
      </rPr>
      <t>*2,3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</si>
  <si>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</si>
  <si>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1.1 </t>
    </r>
    <r>
      <rPr>
        <sz val="10.5"/>
        <rFont val="宋体"/>
        <charset val="134"/>
      </rPr>
      <t>与1</t>
    </r>
    <r>
      <rPr>
        <sz val="10.5"/>
        <rFont val="Times New Roman"/>
        <charset val="134"/>
      </rPr>
      <t>.2</t>
    </r>
    <r>
      <rPr>
        <sz val="10.5"/>
        <rFont val="宋体"/>
        <charset val="134"/>
      </rPr>
      <t>之和</t>
    </r>
  </si>
  <si>
    <r>
      <rPr>
        <b/>
        <sz val="10.5"/>
        <rFont val="Times New Roman"/>
        <charset val="134"/>
      </rPr>
      <t xml:space="preserve">  1.1 </t>
    </r>
    <r>
      <rPr>
        <b/>
        <sz val="10.5"/>
        <rFont val="宋体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</si>
  <si>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13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</si>
  <si>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1.1.1 </t>
    </r>
    <r>
      <rPr>
        <sz val="10.5"/>
        <rFont val="宋体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</si>
  <si>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来源于企业台账或统计报表</t>
  </si>
  <si>
    <r>
      <rPr>
        <sz val="10.5"/>
        <rFont val="Times New Roman"/>
        <charset val="134"/>
      </rPr>
      <t xml:space="preserve">               1.1.1.1</t>
    </r>
    <r>
      <rPr>
        <sz val="10.5"/>
        <rFont val="宋体"/>
        <charset val="134"/>
      </rPr>
      <t>电网电量（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</si>
  <si>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优先填报尿素分厂计量数据；如计量数据不可获得，则按全厂比例拆分</t>
  </si>
  <si>
    <r>
      <rPr>
        <sz val="10.5"/>
        <rFont val="Times New Roman"/>
        <charset val="134"/>
      </rPr>
      <t xml:space="preserve">               1.1.1.2</t>
    </r>
    <r>
      <rPr>
        <sz val="10.5"/>
        <rFont val="宋体"/>
        <charset val="134"/>
      </rPr>
      <t>自备电厂</t>
    </r>
    <r>
      <rPr>
        <vertAlign val="superscript"/>
        <sz val="10.5"/>
        <rFont val="Times New Roman"/>
        <charset val="134"/>
      </rPr>
      <t>*4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</si>
  <si>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1.1.1.3</t>
    </r>
    <r>
      <rPr>
        <sz val="10.5"/>
        <rFont val="宋体"/>
        <charset val="134"/>
      </rPr>
      <t>可再生能源电量（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</si>
  <si>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1.1.1.4</t>
    </r>
    <r>
      <rPr>
        <sz val="10.5"/>
        <rFont val="宋体"/>
        <charset val="134"/>
      </rPr>
      <t>余热发电用电量（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</si>
  <si>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1.1.2 </t>
    </r>
    <r>
      <rPr>
        <sz val="10.5"/>
        <rFont val="宋体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</si>
  <si>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排放因子根据来源采用加权平均；
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电网购入电力和自备电厂供电对应的排放因子采用</t>
    </r>
    <r>
      <rPr>
        <sz val="10.5"/>
        <rFont val="Times New Roman"/>
        <charset val="134"/>
      </rPr>
      <t>2015</t>
    </r>
    <r>
      <rPr>
        <sz val="10.5"/>
        <rFont val="宋体"/>
        <charset val="134"/>
      </rPr>
      <t>年全国电网平均排放因子</t>
    </r>
    <r>
      <rPr>
        <sz val="10.5"/>
        <rFont val="Times New Roman"/>
        <charset val="134"/>
      </rPr>
      <t>0.6101tCO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可再生能源、余热发电排放因子为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>。</t>
    </r>
  </si>
  <si>
    <r>
      <rPr>
        <sz val="10.5"/>
        <rFont val="Times New Roman"/>
        <charset val="134"/>
      </rPr>
      <t xml:space="preserve">               1.1.2.1</t>
    </r>
    <r>
      <rPr>
        <sz val="10.5"/>
        <rFont val="宋体"/>
        <charset val="134"/>
      </rPr>
      <t>电网供电（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</si>
  <si>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1.1.1.2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</si>
  <si>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1.1.2.3</t>
    </r>
    <r>
      <rPr>
        <sz val="10.5"/>
        <rFont val="宋体"/>
        <charset val="134"/>
      </rPr>
      <t>可再生能源发电（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</si>
  <si>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1.1.2.4</t>
    </r>
    <r>
      <rPr>
        <sz val="10.5"/>
        <rFont val="宋体"/>
        <charset val="134"/>
      </rPr>
      <t>余热发电（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</si>
  <si>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宋体"/>
        <charset val="134"/>
      </rPr>
      <t>消耗热力对应的排放量（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</si>
  <si>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14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</si>
  <si>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1.2.1 </t>
    </r>
    <r>
      <rPr>
        <sz val="10.5"/>
        <rFont val="宋体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</si>
  <si>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t>热量来源包括余热回收、蒸汽锅炉或自备电厂</t>
  </si>
  <si>
    <r>
      <rPr>
        <sz val="10.5"/>
        <rFont val="Times New Roman"/>
        <charset val="134"/>
      </rPr>
      <t xml:space="preserve">               1.2.1.1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</si>
  <si>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</si>
  <si>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</si>
  <si>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1.2.2 </t>
    </r>
    <r>
      <rPr>
        <sz val="10.5"/>
        <rFont val="宋体"/>
        <charset val="134"/>
      </rPr>
      <t>对应的排放因子（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</si>
  <si>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对应的排放因子根据来源采用加权平均</t>
    </r>
    <r>
      <rPr>
        <sz val="10.5"/>
        <rFont val="Times New Roman"/>
        <charset val="134"/>
      </rPr>
      <t>,</t>
    </r>
    <r>
      <rPr>
        <sz val="10.5"/>
        <rFont val="宋体"/>
        <charset val="134"/>
      </rPr>
      <t>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余热回收排放因子为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如果是蒸汽锅炉供热，排放因子为锅炉排放量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锅炉供热量；如果是自备电厂，排放因子参考</t>
    </r>
    <r>
      <rPr>
        <sz val="10.5"/>
        <rFont val="Times New Roman"/>
        <charset val="134"/>
      </rPr>
      <t>“</t>
    </r>
    <r>
      <rPr>
        <sz val="10.5"/>
        <rFont val="宋体"/>
        <charset val="134"/>
      </rPr>
      <t>自备电厂补充数据表</t>
    </r>
    <r>
      <rPr>
        <sz val="10.5"/>
        <rFont val="Times New Roman"/>
        <charset val="134"/>
      </rPr>
      <t>”</t>
    </r>
    <r>
      <rPr>
        <sz val="10.5"/>
        <rFont val="宋体"/>
        <charset val="134"/>
      </rPr>
      <t>中的供热碳排放强度的计算方法；若数据不可得，采用</t>
    </r>
    <r>
      <rPr>
        <sz val="10.5"/>
        <rFont val="Times New Roman"/>
        <charset val="134"/>
      </rPr>
      <t>0.11tCO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</si>
  <si>
    <r>
      <rPr>
        <sz val="10.5"/>
        <rFont val="Times New Roman"/>
        <charset val="134"/>
      </rPr>
      <t xml:space="preserve">               1.2.2.1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</si>
  <si>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</si>
  <si>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</si>
  <si>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宋体"/>
        <charset val="134"/>
      </rPr>
      <t>尿素产量（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</si>
  <si>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优先选用企业计量数据，如生产日志或月度、年度统计报表；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其次选用报送统计局数据</t>
    </r>
  </si>
  <si>
    <t>全部尿素分厂（或车间）合计</t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</si>
  <si>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</si>
  <si>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t>为各尿素分厂（或车间）的排放量总和</t>
  </si>
  <si>
    <t>说明：</t>
  </si>
  <si>
    <r>
      <rPr>
        <sz val="10.5"/>
        <rFont val="Times New Roman"/>
        <charset val="134"/>
      </rPr>
      <t xml:space="preserve">*1 </t>
    </r>
    <r>
      <rPr>
        <sz val="10.5"/>
        <rFont val="宋体"/>
        <charset val="134"/>
      </rPr>
      <t>填写时可删除此列所述的计算方法或填写要求。可在此列各行填写说明左列数值含义的具体内容。</t>
    </r>
  </si>
  <si>
    <r>
      <rPr>
        <sz val="10.5"/>
        <rFont val="Times New Roman"/>
        <charset val="134"/>
      </rPr>
      <t xml:space="preserve">*2 </t>
    </r>
    <r>
      <rPr>
        <sz val="10.5"/>
        <rFont val="宋体"/>
        <charset val="134"/>
      </rPr>
      <t>核算边界：二氧化碳压缩、液氨加压、尿素合成、未反应物的分解与回收、蒸发浓缩、造粒、包装及皮带运输（至尿素入库）。</t>
    </r>
  </si>
  <si>
    <r>
      <rPr>
        <sz val="10.5"/>
        <rFont val="Times New Roman"/>
        <charset val="134"/>
      </rPr>
      <t xml:space="preserve">*3 </t>
    </r>
    <r>
      <rPr>
        <sz val="10.5"/>
        <rFont val="宋体"/>
        <charset val="134"/>
      </rPr>
      <t>如果企业尿素分厂（或车间）多于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个，请自行加行填写。</t>
    </r>
  </si>
  <si>
    <r>
      <rPr>
        <sz val="10.5"/>
        <rFont val="Times New Roman"/>
        <charset val="134"/>
      </rPr>
      <t xml:space="preserve">*4 </t>
    </r>
    <r>
      <rPr>
        <sz val="10.5"/>
        <rFont val="宋体"/>
        <charset val="134"/>
      </rPr>
      <t>如有自备电厂请同时填报自备电厂补充数据表。</t>
    </r>
  </si>
  <si>
    <r>
      <rPr>
        <sz val="10.5"/>
        <rFont val="Times New Roman"/>
        <charset val="134"/>
      </rPr>
      <t xml:space="preserve">*5 </t>
    </r>
    <r>
      <rPr>
        <sz val="10.5"/>
        <rFont val="宋体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</si>
  <si>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</si>
  <si>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</si>
  <si>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</si>
  <si>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</si>
  <si>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</si>
  <si>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</si>
  <si>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</si>
  <si>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</si>
  <si>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</si>
  <si>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</si>
  <si>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</si>
  <si>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</si>
  <si>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</si>
  <si>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</si>
  <si>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</si>
  <si>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煤制品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</si>
  <si>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</si>
  <si>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</si>
  <si>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</si>
  <si>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</si>
  <si>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</si>
  <si>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</si>
  <si>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</si>
  <si>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</si>
  <si>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液化天然气</t>
  </si>
  <si>
    <t>液化石油气</t>
  </si>
  <si>
    <t>焦油</t>
  </si>
  <si>
    <t>粗苯</t>
  </si>
  <si>
    <t>其它石油制品</t>
  </si>
  <si>
    <t>气体燃料</t>
  </si>
  <si>
    <t>炼厂干气</t>
  </si>
  <si>
    <t>焦炉煤气</t>
  </si>
  <si>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</si>
  <si>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高炉煤气</t>
  </si>
  <si>
    <t>转炉煤气</t>
  </si>
  <si>
    <t>密闭电石炉炉气</t>
  </si>
  <si>
    <t>其它煤气</t>
  </si>
  <si>
    <t>天然气</t>
  </si>
  <si>
    <t>产品名称</t>
  </si>
  <si>
    <r>
      <rPr>
        <sz val="11"/>
        <rFont val="宋体"/>
        <charset val="134"/>
      </rPr>
      <t>含碳量（</t>
    </r>
    <r>
      <rPr>
        <sz val="11"/>
        <rFont val="Times New Roman"/>
        <charset val="134"/>
      </rPr>
      <t>tC/t</t>
    </r>
    <r>
      <rPr>
        <sz val="11"/>
        <rFont val="宋体"/>
        <charset val="134"/>
      </rPr>
      <t>）</t>
    </r>
  </si>
  <si>
    <t>%</t>
  </si>
  <si>
    <t>乙腈</t>
  </si>
  <si>
    <t>丙烯腈</t>
  </si>
  <si>
    <t>丁二烯</t>
  </si>
  <si>
    <t>炭黑</t>
  </si>
  <si>
    <t>乙烯</t>
  </si>
  <si>
    <t>二氯乙烷</t>
  </si>
  <si>
    <t>乙二醇</t>
  </si>
  <si>
    <t>环氧乙烷</t>
  </si>
  <si>
    <t>氰化氢</t>
  </si>
  <si>
    <t>甲醇</t>
  </si>
  <si>
    <t>甲烷</t>
  </si>
  <si>
    <t>乙烷</t>
  </si>
  <si>
    <t>丙烷</t>
  </si>
  <si>
    <t>丙烯</t>
  </si>
  <si>
    <t>氯乙烯单体</t>
  </si>
  <si>
    <t>尿素</t>
  </si>
  <si>
    <t>碳酸氢铵</t>
  </si>
  <si>
    <t>标准电石</t>
  </si>
  <si>
    <t xml:space="preserve"> </t>
  </si>
</sst>
</file>

<file path=xl/styles.xml><?xml version="1.0" encoding="utf-8"?>
<styleSheet xmlns="http://schemas.openxmlformats.org/spreadsheetml/2006/main">
  <numFmts count="9">
    <numFmt numFmtId="176" formatCode="0.0%"/>
    <numFmt numFmtId="43" formatCode="_ * #,##0.00_ ;_ * \-#,##0.00_ ;_ * &quot;-&quot;??_ ;_ @_ "/>
    <numFmt numFmtId="177" formatCode="0.00000_ "/>
    <numFmt numFmtId="178" formatCode="0.000_ 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0.0000_);[Red]\(0.0000\)"/>
    <numFmt numFmtId="42" formatCode="_ &quot;￥&quot;* #,##0_ ;_ &quot;￥&quot;* \-#,##0_ ;_ &quot;￥&quot;* &quot;-&quot;_ ;_ @_ "/>
    <numFmt numFmtId="180" formatCode="0.00_ "/>
  </numFmts>
  <fonts count="4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b/>
      <sz val="18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0.5"/>
      <name val="宋体"/>
      <charset val="134"/>
    </font>
    <font>
      <b/>
      <sz val="10.5"/>
      <name val="Times New Roman"/>
      <charset val="134"/>
    </font>
    <font>
      <sz val="10.5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2"/>
      <name val="Times New Roman"/>
      <charset val="134"/>
    </font>
    <font>
      <u/>
      <sz val="20"/>
      <name val="方正小标宋简体"/>
      <charset val="134"/>
    </font>
    <font>
      <vertAlign val="superscript"/>
      <sz val="18"/>
      <name val="方正小标宋简体"/>
      <charset val="134"/>
    </font>
    <font>
      <b/>
      <vertAlign val="superscript"/>
      <sz val="12"/>
      <name val="Times New Roman"/>
      <charset val="134"/>
    </font>
    <font>
      <vertAlign val="superscript"/>
      <sz val="10.5"/>
      <name val="Times New Roman"/>
      <charset val="134"/>
    </font>
    <font>
      <b/>
      <sz val="10.5"/>
      <name val="宋体"/>
      <charset val="134"/>
    </font>
    <font>
      <b/>
      <vertAlign val="subscript"/>
      <sz val="10.5"/>
      <name val="Times New Roman"/>
      <charset val="134"/>
    </font>
    <font>
      <vertAlign val="subscript"/>
      <sz val="10.5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17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24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19" borderId="28" applyNumberFormat="0" applyAlignment="0" applyProtection="0">
      <alignment vertical="center"/>
    </xf>
    <xf numFmtId="0" fontId="25" fillId="19" borderId="26" applyNumberFormat="0" applyAlignment="0" applyProtection="0">
      <alignment vertical="center"/>
    </xf>
    <xf numFmtId="0" fontId="22" fillId="13" borderId="25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78">
    <xf numFmtId="0" fontId="0" fillId="0" borderId="0" xfId="0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9" fontId="5" fillId="2" borderId="1" xfId="0" applyNumberFormat="1" applyFont="1" applyFill="1" applyBorder="1"/>
    <xf numFmtId="180" fontId="5" fillId="2" borderId="1" xfId="0" applyNumberFormat="1" applyFont="1" applyFill="1" applyBorder="1"/>
    <xf numFmtId="0" fontId="5" fillId="2" borderId="1" xfId="0" applyFont="1" applyFill="1" applyBorder="1"/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9" fillId="2" borderId="12" xfId="0" applyFont="1" applyFill="1" applyBorder="1" applyAlignment="1" applyProtection="1">
      <alignment horizontal="center" vertical="center"/>
      <protection locked="0"/>
    </xf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179" fontId="9" fillId="3" borderId="1" xfId="0" applyNumberFormat="1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justify" vertical="center" wrapText="1"/>
    </xf>
    <xf numFmtId="0" fontId="12" fillId="2" borderId="13" xfId="0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4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left" vertical="center"/>
    </xf>
    <xf numFmtId="0" fontId="12" fillId="3" borderId="16" xfId="0" applyFont="1" applyFill="1" applyBorder="1" applyAlignment="1">
      <alignment horizontal="left" vertical="center"/>
    </xf>
    <xf numFmtId="179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9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left" vertical="center" wrapText="1"/>
    </xf>
    <xf numFmtId="0" fontId="12" fillId="3" borderId="16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10" fillId="2" borderId="17" xfId="0" applyFont="1" applyFill="1" applyBorder="1" applyAlignment="1">
      <alignment horizontal="justify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18" xfId="0" applyFont="1" applyFill="1" applyBorder="1"/>
    <xf numFmtId="0" fontId="12" fillId="2" borderId="17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12" fillId="2" borderId="20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37"/>
  <sheetViews>
    <sheetView view="pageBreakPreview" zoomScaleNormal="80" zoomScaleSheetLayoutView="100" workbookViewId="0">
      <selection activeCell="E7" sqref="E7:F7"/>
    </sheetView>
  </sheetViews>
  <sheetFormatPr defaultColWidth="9" defaultRowHeight="15" outlineLevelCol="7"/>
  <cols>
    <col min="1" max="1" width="14.2166666666667" style="21" customWidth="1"/>
    <col min="2" max="2" width="24.2166666666667" style="21" customWidth="1"/>
    <col min="3" max="3" width="14.2166666666667" style="21" customWidth="1"/>
    <col min="4" max="4" width="16.2166666666667" style="21" customWidth="1"/>
    <col min="5" max="5" width="21" style="23" customWidth="1"/>
    <col min="6" max="6" width="54.4416666666667" style="21" customWidth="1"/>
    <col min="7" max="7" width="14.775" style="21" customWidth="1"/>
    <col min="8" max="16384" width="9" style="21"/>
  </cols>
  <sheetData>
    <row r="1" s="22" customFormat="1" ht="60.75" customHeight="1" spans="1:8">
      <c r="A1" s="24" t="s">
        <v>0</v>
      </c>
      <c r="B1" s="25"/>
      <c r="C1" s="25"/>
      <c r="D1" s="25"/>
      <c r="E1" s="25"/>
      <c r="F1" s="25"/>
      <c r="H1" s="26"/>
    </row>
    <row r="2" ht="20.1" customHeight="1" spans="1:6">
      <c r="A2" s="27" t="s">
        <v>1</v>
      </c>
      <c r="B2" s="28"/>
      <c r="C2" s="29"/>
      <c r="D2" s="30"/>
      <c r="E2" s="30"/>
      <c r="F2" s="31"/>
    </row>
    <row r="3" ht="20.1" customHeight="1" spans="1:6">
      <c r="A3" s="27" t="s">
        <v>2</v>
      </c>
      <c r="B3" s="28"/>
      <c r="C3" s="29"/>
      <c r="D3" s="32"/>
      <c r="E3" s="33" t="s">
        <v>3</v>
      </c>
      <c r="F3" s="34"/>
    </row>
    <row r="4" ht="20.1" customHeight="1" spans="1:6">
      <c r="A4" s="27" t="s">
        <v>4</v>
      </c>
      <c r="B4" s="35"/>
      <c r="C4" s="35"/>
      <c r="D4" s="35"/>
      <c r="E4" s="35"/>
      <c r="F4" s="36"/>
    </row>
    <row r="5" ht="20.1" customHeight="1" spans="1:6">
      <c r="A5" s="37"/>
      <c r="B5" s="33" t="s">
        <v>5</v>
      </c>
      <c r="C5" s="33" t="s">
        <v>6</v>
      </c>
      <c r="D5" s="38"/>
      <c r="E5" s="33" t="s">
        <v>7</v>
      </c>
      <c r="F5" s="39"/>
    </row>
    <row r="6" ht="20.1" customHeight="1" spans="1:6">
      <c r="A6" s="40" t="s">
        <v>8</v>
      </c>
      <c r="B6" s="41"/>
      <c r="C6" s="41"/>
      <c r="D6" s="41"/>
      <c r="E6" s="41"/>
      <c r="F6" s="34"/>
    </row>
    <row r="7" ht="20.1" customHeight="1" spans="1:6">
      <c r="A7" s="40" t="s">
        <v>9</v>
      </c>
      <c r="B7" s="41"/>
      <c r="C7" s="41"/>
      <c r="D7" s="41"/>
      <c r="E7" s="41"/>
      <c r="F7" s="34"/>
    </row>
    <row r="8" ht="20.1" customHeight="1" spans="1:6">
      <c r="A8" s="42" t="s">
        <v>10</v>
      </c>
      <c r="B8" s="43"/>
      <c r="C8" s="43"/>
      <c r="D8" s="43"/>
      <c r="E8" s="44" t="s">
        <v>11</v>
      </c>
      <c r="F8" s="45" t="s">
        <v>12</v>
      </c>
    </row>
    <row r="9" ht="20.1" customHeight="1" spans="1:6">
      <c r="A9" s="46" t="s">
        <v>13</v>
      </c>
      <c r="B9" s="47" t="s">
        <v>14</v>
      </c>
      <c r="C9" s="47"/>
      <c r="D9" s="47"/>
      <c r="E9" s="48" t="e">
        <f>E10+E21</f>
        <v>#DIV/0!</v>
      </c>
      <c r="F9" s="49" t="s">
        <v>15</v>
      </c>
    </row>
    <row r="10" ht="20.1" customHeight="1" spans="1:6">
      <c r="A10" s="50"/>
      <c r="B10" s="47" t="s">
        <v>16</v>
      </c>
      <c r="C10" s="47"/>
      <c r="D10" s="47"/>
      <c r="E10" s="48" t="e">
        <f>E11*E16</f>
        <v>#DIV/0!</v>
      </c>
      <c r="F10" s="51" t="s">
        <v>17</v>
      </c>
    </row>
    <row r="11" ht="20.1" customHeight="1" spans="1:6">
      <c r="A11" s="50"/>
      <c r="B11" s="52" t="s">
        <v>18</v>
      </c>
      <c r="C11" s="52"/>
      <c r="D11" s="52"/>
      <c r="E11" s="53">
        <f>E12+E13+E14+E15</f>
        <v>0</v>
      </c>
      <c r="F11" s="51" t="s">
        <v>19</v>
      </c>
    </row>
    <row r="12" ht="20.1" customHeight="1" spans="1:6">
      <c r="A12" s="50"/>
      <c r="B12" s="52" t="s">
        <v>20</v>
      </c>
      <c r="C12" s="52"/>
      <c r="D12" s="52"/>
      <c r="E12" s="54"/>
      <c r="F12" s="55" t="s">
        <v>21</v>
      </c>
    </row>
    <row r="13" ht="20.1" customHeight="1" spans="1:6">
      <c r="A13" s="50"/>
      <c r="B13" s="52" t="s">
        <v>22</v>
      </c>
      <c r="C13" s="52"/>
      <c r="D13" s="52"/>
      <c r="E13" s="54"/>
      <c r="F13" s="56"/>
    </row>
    <row r="14" ht="20.1" customHeight="1" spans="1:6">
      <c r="A14" s="50"/>
      <c r="B14" s="52" t="s">
        <v>23</v>
      </c>
      <c r="C14" s="52"/>
      <c r="D14" s="52"/>
      <c r="E14" s="54"/>
      <c r="F14" s="56"/>
    </row>
    <row r="15" ht="20.1" customHeight="1" spans="1:6">
      <c r="A15" s="50"/>
      <c r="B15" s="52" t="s">
        <v>24</v>
      </c>
      <c r="C15" s="52"/>
      <c r="D15" s="52"/>
      <c r="E15" s="54"/>
      <c r="F15" s="56"/>
    </row>
    <row r="16" ht="20.1" customHeight="1" spans="1:6">
      <c r="A16" s="50"/>
      <c r="B16" s="52" t="s">
        <v>25</v>
      </c>
      <c r="C16" s="52"/>
      <c r="D16" s="52"/>
      <c r="E16" s="57" t="e">
        <f>SUMPRODUCT(E12:E15,E17:E20)/E11</f>
        <v>#DIV/0!</v>
      </c>
      <c r="F16" s="58" t="s">
        <v>26</v>
      </c>
    </row>
    <row r="17" ht="20.1" customHeight="1" spans="1:6">
      <c r="A17" s="50"/>
      <c r="B17" s="52" t="s">
        <v>27</v>
      </c>
      <c r="C17" s="52"/>
      <c r="D17" s="52"/>
      <c r="E17" s="53">
        <v>0.6101</v>
      </c>
      <c r="F17" s="59"/>
    </row>
    <row r="18" ht="20.1" customHeight="1" spans="1:6">
      <c r="A18" s="50"/>
      <c r="B18" s="52" t="s">
        <v>28</v>
      </c>
      <c r="C18" s="52"/>
      <c r="D18" s="52"/>
      <c r="E18" s="53">
        <v>0.6101</v>
      </c>
      <c r="F18" s="59"/>
    </row>
    <row r="19" ht="20.1" customHeight="1" spans="1:6">
      <c r="A19" s="50"/>
      <c r="B19" s="52" t="s">
        <v>29</v>
      </c>
      <c r="C19" s="52"/>
      <c r="D19" s="52"/>
      <c r="E19" s="53">
        <v>0</v>
      </c>
      <c r="F19" s="59"/>
    </row>
    <row r="20" ht="15.75" customHeight="1" spans="1:6">
      <c r="A20" s="50"/>
      <c r="B20" s="52" t="s">
        <v>30</v>
      </c>
      <c r="C20" s="52"/>
      <c r="D20" s="52"/>
      <c r="E20" s="53">
        <v>0</v>
      </c>
      <c r="F20" s="60"/>
    </row>
    <row r="21" ht="20.1" customHeight="1" spans="1:6">
      <c r="A21" s="50"/>
      <c r="B21" s="47" t="s">
        <v>31</v>
      </c>
      <c r="C21" s="47"/>
      <c r="D21" s="47"/>
      <c r="E21" s="61" t="e">
        <f>E22*E26</f>
        <v>#DIV/0!</v>
      </c>
      <c r="F21" s="51" t="s">
        <v>32</v>
      </c>
    </row>
    <row r="22" ht="20.1" customHeight="1" spans="1:6">
      <c r="A22" s="50"/>
      <c r="B22" s="62" t="s">
        <v>33</v>
      </c>
      <c r="C22" s="63"/>
      <c r="D22" s="64"/>
      <c r="E22" s="57">
        <f>E23+E24+E25</f>
        <v>0</v>
      </c>
      <c r="F22" s="58" t="s">
        <v>34</v>
      </c>
    </row>
    <row r="23" ht="20.1" customHeight="1" spans="1:6">
      <c r="A23" s="50"/>
      <c r="B23" s="52" t="s">
        <v>35</v>
      </c>
      <c r="C23" s="52"/>
      <c r="D23" s="52"/>
      <c r="E23" s="54"/>
      <c r="F23" s="65"/>
    </row>
    <row r="24" ht="20.1" customHeight="1" spans="1:6">
      <c r="A24" s="50"/>
      <c r="B24" s="52" t="s">
        <v>36</v>
      </c>
      <c r="C24" s="52"/>
      <c r="D24" s="52"/>
      <c r="E24" s="54"/>
      <c r="F24" s="65"/>
    </row>
    <row r="25" ht="20.1" customHeight="1" spans="1:6">
      <c r="A25" s="50"/>
      <c r="B25" s="52" t="s">
        <v>37</v>
      </c>
      <c r="C25" s="52"/>
      <c r="D25" s="52"/>
      <c r="E25" s="54"/>
      <c r="F25" s="66"/>
    </row>
    <row r="26" ht="20.1" customHeight="1" spans="1:6">
      <c r="A26" s="50"/>
      <c r="B26" s="52" t="s">
        <v>38</v>
      </c>
      <c r="C26" s="52"/>
      <c r="D26" s="52"/>
      <c r="E26" s="57" t="e">
        <f>SUMPRODUCT(E23:E25,E27:E29)/E22</f>
        <v>#DIV/0!</v>
      </c>
      <c r="F26" s="55" t="s">
        <v>39</v>
      </c>
    </row>
    <row r="27" ht="20.1" customHeight="1" spans="1:6">
      <c r="A27" s="50"/>
      <c r="B27" s="52" t="s">
        <v>40</v>
      </c>
      <c r="C27" s="52"/>
      <c r="D27" s="52"/>
      <c r="E27" s="53">
        <v>0</v>
      </c>
      <c r="F27" s="56"/>
    </row>
    <row r="28" ht="20.1" customHeight="1" spans="1:6">
      <c r="A28" s="50"/>
      <c r="B28" s="52" t="s">
        <v>41</v>
      </c>
      <c r="C28" s="52"/>
      <c r="D28" s="52"/>
      <c r="E28" s="54"/>
      <c r="F28" s="56"/>
    </row>
    <row r="29" ht="20.1" customHeight="1" spans="1:6">
      <c r="A29" s="50"/>
      <c r="B29" s="52" t="s">
        <v>42</v>
      </c>
      <c r="C29" s="52"/>
      <c r="D29" s="52"/>
      <c r="E29" s="54"/>
      <c r="F29" s="56"/>
    </row>
    <row r="30" ht="27" spans="1:7">
      <c r="A30" s="50"/>
      <c r="B30" s="47" t="s">
        <v>43</v>
      </c>
      <c r="C30" s="47"/>
      <c r="D30" s="47"/>
      <c r="E30" s="54"/>
      <c r="F30" s="49" t="s">
        <v>44</v>
      </c>
      <c r="G30" s="67"/>
    </row>
    <row r="31" ht="25.5" spans="1:6">
      <c r="A31" s="46" t="s">
        <v>45</v>
      </c>
      <c r="B31" s="47" t="s">
        <v>46</v>
      </c>
      <c r="C31" s="47"/>
      <c r="D31" s="47"/>
      <c r="E31" s="54"/>
      <c r="F31" s="51" t="s">
        <v>47</v>
      </c>
    </row>
    <row r="32" ht="21.9" customHeight="1" spans="1:6">
      <c r="A32" s="68" t="s">
        <v>48</v>
      </c>
      <c r="B32" s="69"/>
      <c r="C32" s="69"/>
      <c r="D32" s="69"/>
      <c r="E32" s="70"/>
      <c r="F32" s="71"/>
    </row>
    <row r="33" ht="21.9" customHeight="1" spans="1:6">
      <c r="A33" s="72" t="s">
        <v>49</v>
      </c>
      <c r="B33" s="73"/>
      <c r="C33" s="73"/>
      <c r="D33" s="73"/>
      <c r="E33" s="73"/>
      <c r="F33" s="74"/>
    </row>
    <row r="34" ht="21.9" customHeight="1" spans="1:6">
      <c r="A34" s="72" t="s">
        <v>50</v>
      </c>
      <c r="B34" s="73"/>
      <c r="C34" s="73"/>
      <c r="D34" s="73"/>
      <c r="E34" s="73"/>
      <c r="F34" s="74"/>
    </row>
    <row r="35" ht="21.9" customHeight="1" spans="1:6">
      <c r="A35" s="72" t="s">
        <v>51</v>
      </c>
      <c r="B35" s="73"/>
      <c r="C35" s="73"/>
      <c r="D35" s="73"/>
      <c r="E35" s="73"/>
      <c r="F35" s="74"/>
    </row>
    <row r="36" ht="21.9" customHeight="1" spans="1:6">
      <c r="A36" s="72" t="s">
        <v>52</v>
      </c>
      <c r="B36" s="73"/>
      <c r="C36" s="73"/>
      <c r="D36" s="73"/>
      <c r="E36" s="73"/>
      <c r="F36" s="74"/>
    </row>
    <row r="37" ht="21.9" customHeight="1" spans="1:6">
      <c r="A37" s="75" t="s">
        <v>53</v>
      </c>
      <c r="B37" s="76"/>
      <c r="C37" s="76"/>
      <c r="D37" s="76"/>
      <c r="E37" s="76"/>
      <c r="F37" s="77"/>
    </row>
  </sheetData>
  <sheetProtection formatCells="0" formatColumns="0" formatRows="0" insertRows="0" insertColumns="0" deleteColumns="0" deleteRows="0"/>
  <mergeCells count="46">
    <mergeCell ref="A1:F1"/>
    <mergeCell ref="A2:B2"/>
    <mergeCell ref="C2:F2"/>
    <mergeCell ref="A3:B3"/>
    <mergeCell ref="C3:D3"/>
    <mergeCell ref="A4:F4"/>
    <mergeCell ref="C5:D5"/>
    <mergeCell ref="E5:F5"/>
    <mergeCell ref="C6:D6"/>
    <mergeCell ref="E6:F6"/>
    <mergeCell ref="C7:D7"/>
    <mergeCell ref="E7:F7"/>
    <mergeCell ref="A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A33:F33"/>
    <mergeCell ref="A34:F34"/>
    <mergeCell ref="A35:F35"/>
    <mergeCell ref="A36:F36"/>
    <mergeCell ref="A37:F37"/>
    <mergeCell ref="A9:A30"/>
    <mergeCell ref="F12:F15"/>
    <mergeCell ref="F16:F20"/>
    <mergeCell ref="F22:F25"/>
    <mergeCell ref="F26:F29"/>
  </mergeCells>
  <pageMargins left="0.707638888888889" right="0.707638888888889" top="0.747916666666667" bottom="0.747916666666667" header="0.313888888888889" footer="0.313888888888889"/>
  <pageSetup paperSize="9" scale="92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1"/>
  <sheetViews>
    <sheetView tabSelected="1" view="pageBreakPreview" zoomScaleNormal="85" zoomScaleSheetLayoutView="100" topLeftCell="A31" workbookViewId="0">
      <selection activeCell="J59" sqref="J59"/>
    </sheetView>
  </sheetViews>
  <sheetFormatPr defaultColWidth="9" defaultRowHeight="13.5" outlineLevelCol="6"/>
  <cols>
    <col min="1" max="1" width="11.8833333333333" style="1" customWidth="1"/>
    <col min="2" max="2" width="15.8833333333333" style="1" customWidth="1"/>
    <col min="3" max="7" width="15.6666666666667" style="1" customWidth="1"/>
    <col min="8" max="16384" width="9" style="1"/>
  </cols>
  <sheetData>
    <row r="1" ht="14.25" spans="1:7">
      <c r="A1" s="2" t="s">
        <v>54</v>
      </c>
      <c r="B1" s="3"/>
      <c r="C1" s="3"/>
      <c r="D1" s="3"/>
      <c r="E1" s="3"/>
      <c r="F1" s="3"/>
      <c r="G1" s="3"/>
    </row>
    <row r="2" ht="21" customHeight="1" spans="1:7">
      <c r="A2" s="4" t="s">
        <v>55</v>
      </c>
      <c r="B2" s="4"/>
      <c r="C2" s="2" t="s">
        <v>56</v>
      </c>
      <c r="D2" s="2" t="s">
        <v>57</v>
      </c>
      <c r="E2" s="2" t="s">
        <v>58</v>
      </c>
      <c r="F2" s="2" t="s">
        <v>59</v>
      </c>
      <c r="G2" s="2" t="s">
        <v>60</v>
      </c>
    </row>
    <row r="3" ht="21" customHeight="1" spans="1:7">
      <c r="A3" s="4" t="s">
        <v>61</v>
      </c>
      <c r="B3" s="2" t="s">
        <v>62</v>
      </c>
      <c r="C3" s="5">
        <v>26.7</v>
      </c>
      <c r="D3" s="5" t="s">
        <v>63</v>
      </c>
      <c r="E3" s="6">
        <v>0.02749</v>
      </c>
      <c r="F3" s="6" t="s">
        <v>64</v>
      </c>
      <c r="G3" s="7">
        <v>0.94</v>
      </c>
    </row>
    <row r="4" ht="15.75" spans="1:7">
      <c r="A4" s="4"/>
      <c r="B4" s="2" t="s">
        <v>65</v>
      </c>
      <c r="C4" s="5">
        <v>19.57</v>
      </c>
      <c r="D4" s="5" t="s">
        <v>63</v>
      </c>
      <c r="E4" s="6">
        <v>0.02618</v>
      </c>
      <c r="F4" s="6" t="s">
        <v>64</v>
      </c>
      <c r="G4" s="7">
        <v>0.93</v>
      </c>
    </row>
    <row r="5" ht="15.75" spans="1:7">
      <c r="A5" s="4"/>
      <c r="B5" s="2" t="s">
        <v>66</v>
      </c>
      <c r="C5" s="5">
        <v>14.08</v>
      </c>
      <c r="D5" s="5" t="s">
        <v>63</v>
      </c>
      <c r="E5" s="6">
        <v>0.028</v>
      </c>
      <c r="F5" s="6" t="s">
        <v>64</v>
      </c>
      <c r="G5" s="7">
        <v>0.96</v>
      </c>
    </row>
    <row r="6" ht="15.75" spans="1:7">
      <c r="A6" s="4"/>
      <c r="B6" s="2" t="s">
        <v>67</v>
      </c>
      <c r="C6" s="5">
        <v>26.334</v>
      </c>
      <c r="D6" s="5" t="s">
        <v>63</v>
      </c>
      <c r="E6" s="6">
        <v>0.0254</v>
      </c>
      <c r="F6" s="6" t="s">
        <v>64</v>
      </c>
      <c r="G6" s="7">
        <v>0.9</v>
      </c>
    </row>
    <row r="7" ht="15.75" spans="1:7">
      <c r="A7" s="4"/>
      <c r="B7" s="2" t="s">
        <v>68</v>
      </c>
      <c r="C7" s="5">
        <v>8.363</v>
      </c>
      <c r="D7" s="5" t="s">
        <v>63</v>
      </c>
      <c r="E7" s="6">
        <v>0.0254</v>
      </c>
      <c r="F7" s="6" t="s">
        <v>64</v>
      </c>
      <c r="G7" s="7">
        <v>0.9</v>
      </c>
    </row>
    <row r="8" ht="15.75" spans="1:7">
      <c r="A8" s="4"/>
      <c r="B8" s="2" t="s">
        <v>69</v>
      </c>
      <c r="C8" s="5">
        <v>17.46</v>
      </c>
      <c r="D8" s="5" t="s">
        <v>63</v>
      </c>
      <c r="E8" s="6">
        <v>0.0336</v>
      </c>
      <c r="F8" s="6" t="s">
        <v>64</v>
      </c>
      <c r="G8" s="7">
        <v>0.9</v>
      </c>
    </row>
    <row r="9" ht="15.75" spans="1:7">
      <c r="A9" s="4"/>
      <c r="B9" s="2" t="s">
        <v>70</v>
      </c>
      <c r="C9" s="5">
        <v>28.447</v>
      </c>
      <c r="D9" s="5" t="s">
        <v>63</v>
      </c>
      <c r="E9" s="6">
        <v>0.0294</v>
      </c>
      <c r="F9" s="6" t="s">
        <v>64</v>
      </c>
      <c r="G9" s="7">
        <v>0.93</v>
      </c>
    </row>
    <row r="10" ht="15.75" spans="1:7">
      <c r="A10" s="8" t="s">
        <v>71</v>
      </c>
      <c r="B10" s="2" t="s">
        <v>72</v>
      </c>
      <c r="C10" s="5">
        <v>42.62</v>
      </c>
      <c r="D10" s="5" t="s">
        <v>63</v>
      </c>
      <c r="E10" s="6">
        <v>0.0201</v>
      </c>
      <c r="F10" s="6" t="s">
        <v>64</v>
      </c>
      <c r="G10" s="7">
        <v>0.98</v>
      </c>
    </row>
    <row r="11" ht="15.75" spans="1:7">
      <c r="A11" s="9"/>
      <c r="B11" s="2" t="s">
        <v>73</v>
      </c>
      <c r="C11" s="5">
        <v>40.19</v>
      </c>
      <c r="D11" s="5" t="s">
        <v>63</v>
      </c>
      <c r="E11" s="6">
        <v>0.0211</v>
      </c>
      <c r="F11" s="6" t="s">
        <v>64</v>
      </c>
      <c r="G11" s="7">
        <v>0.98</v>
      </c>
    </row>
    <row r="12" ht="15.75" spans="1:7">
      <c r="A12" s="9"/>
      <c r="B12" s="2" t="s">
        <v>74</v>
      </c>
      <c r="C12" s="5">
        <v>44.8</v>
      </c>
      <c r="D12" s="5" t="s">
        <v>63</v>
      </c>
      <c r="E12" s="6">
        <v>0.0189</v>
      </c>
      <c r="F12" s="6" t="s">
        <v>64</v>
      </c>
      <c r="G12" s="7">
        <v>0.98</v>
      </c>
    </row>
    <row r="13" ht="15.75" spans="1:7">
      <c r="A13" s="9"/>
      <c r="B13" s="2" t="s">
        <v>75</v>
      </c>
      <c r="C13" s="5">
        <v>43.33</v>
      </c>
      <c r="D13" s="5" t="s">
        <v>63</v>
      </c>
      <c r="E13" s="6">
        <v>0.0202</v>
      </c>
      <c r="F13" s="6" t="s">
        <v>64</v>
      </c>
      <c r="G13" s="7">
        <v>0.98</v>
      </c>
    </row>
    <row r="14" ht="15.75" spans="1:7">
      <c r="A14" s="9"/>
      <c r="B14" s="2" t="s">
        <v>76</v>
      </c>
      <c r="C14" s="5">
        <v>44.75</v>
      </c>
      <c r="D14" s="5" t="s">
        <v>63</v>
      </c>
      <c r="E14" s="6">
        <v>0.0196</v>
      </c>
      <c r="F14" s="6" t="s">
        <v>64</v>
      </c>
      <c r="G14" s="7">
        <v>0.98</v>
      </c>
    </row>
    <row r="15" ht="15.75" spans="1:7">
      <c r="A15" s="9"/>
      <c r="B15" s="2" t="s">
        <v>77</v>
      </c>
      <c r="C15" s="5">
        <v>31.998</v>
      </c>
      <c r="D15" s="5" t="s">
        <v>63</v>
      </c>
      <c r="E15" s="6">
        <v>0.0275</v>
      </c>
      <c r="F15" s="6" t="s">
        <v>64</v>
      </c>
      <c r="G15" s="7">
        <v>0.98</v>
      </c>
    </row>
    <row r="16" ht="15.75" spans="1:7">
      <c r="A16" s="9"/>
      <c r="B16" s="2" t="s">
        <v>78</v>
      </c>
      <c r="C16" s="5">
        <v>41.868</v>
      </c>
      <c r="D16" s="5" t="s">
        <v>63</v>
      </c>
      <c r="E16" s="6">
        <v>0.0172</v>
      </c>
      <c r="F16" s="6" t="s">
        <v>64</v>
      </c>
      <c r="G16" s="7">
        <v>0.98</v>
      </c>
    </row>
    <row r="17" ht="15.75" spans="1:7">
      <c r="A17" s="9"/>
      <c r="B17" s="2" t="s">
        <v>79</v>
      </c>
      <c r="C17" s="5">
        <v>47.31</v>
      </c>
      <c r="D17" s="5" t="s">
        <v>63</v>
      </c>
      <c r="E17" s="6">
        <v>0.0172</v>
      </c>
      <c r="F17" s="6" t="s">
        <v>64</v>
      </c>
      <c r="G17" s="7">
        <v>0.98</v>
      </c>
    </row>
    <row r="18" ht="15.75" spans="1:7">
      <c r="A18" s="9"/>
      <c r="B18" s="2" t="s">
        <v>80</v>
      </c>
      <c r="C18" s="5">
        <v>33.453</v>
      </c>
      <c r="D18" s="5" t="s">
        <v>63</v>
      </c>
      <c r="E18" s="6">
        <v>0.022</v>
      </c>
      <c r="F18" s="6" t="s">
        <v>64</v>
      </c>
      <c r="G18" s="7">
        <v>0.98</v>
      </c>
    </row>
    <row r="19" ht="15.75" spans="1:7">
      <c r="A19" s="9"/>
      <c r="B19" s="2" t="s">
        <v>81</v>
      </c>
      <c r="C19" s="5">
        <v>41.816</v>
      </c>
      <c r="D19" s="5" t="s">
        <v>63</v>
      </c>
      <c r="E19" s="6">
        <v>0.0227</v>
      </c>
      <c r="F19" s="6" t="s">
        <v>64</v>
      </c>
      <c r="G19" s="7">
        <v>0.98</v>
      </c>
    </row>
    <row r="20" ht="15.75" spans="1:7">
      <c r="A20" s="10"/>
      <c r="B20" s="2" t="s">
        <v>82</v>
      </c>
      <c r="C20" s="5">
        <v>41.031</v>
      </c>
      <c r="D20" s="5" t="s">
        <v>63</v>
      </c>
      <c r="E20" s="6">
        <v>0.02</v>
      </c>
      <c r="F20" s="6" t="s">
        <v>64</v>
      </c>
      <c r="G20" s="7">
        <v>0.98</v>
      </c>
    </row>
    <row r="21" ht="15.75" spans="1:7">
      <c r="A21" s="8" t="s">
        <v>83</v>
      </c>
      <c r="B21" s="2" t="s">
        <v>84</v>
      </c>
      <c r="C21" s="5">
        <v>46.05</v>
      </c>
      <c r="D21" s="5" t="s">
        <v>63</v>
      </c>
      <c r="E21" s="6">
        <v>0.0182</v>
      </c>
      <c r="F21" s="6" t="s">
        <v>64</v>
      </c>
      <c r="G21" s="7">
        <v>0.99</v>
      </c>
    </row>
    <row r="22" ht="18" spans="1:7">
      <c r="A22" s="9"/>
      <c r="B22" s="2" t="s">
        <v>85</v>
      </c>
      <c r="C22" s="5">
        <v>173.54</v>
      </c>
      <c r="D22" s="5" t="s">
        <v>86</v>
      </c>
      <c r="E22" s="6">
        <v>0.0136</v>
      </c>
      <c r="F22" s="6" t="s">
        <v>64</v>
      </c>
      <c r="G22" s="7">
        <v>0.99</v>
      </c>
    </row>
    <row r="23" ht="18" spans="1:7">
      <c r="A23" s="9"/>
      <c r="B23" s="2" t="s">
        <v>87</v>
      </c>
      <c r="C23" s="5">
        <v>33</v>
      </c>
      <c r="D23" s="5" t="s">
        <v>86</v>
      </c>
      <c r="E23" s="6">
        <v>0.0708</v>
      </c>
      <c r="F23" s="6" t="s">
        <v>64</v>
      </c>
      <c r="G23" s="7">
        <v>0.99</v>
      </c>
    </row>
    <row r="24" ht="18" spans="1:7">
      <c r="A24" s="9"/>
      <c r="B24" s="2" t="s">
        <v>88</v>
      </c>
      <c r="C24" s="5">
        <v>84</v>
      </c>
      <c r="D24" s="5" t="s">
        <v>86</v>
      </c>
      <c r="E24" s="6">
        <v>0.0496</v>
      </c>
      <c r="F24" s="6" t="s">
        <v>64</v>
      </c>
      <c r="G24" s="7">
        <v>0.99</v>
      </c>
    </row>
    <row r="25" ht="18" spans="1:7">
      <c r="A25" s="9"/>
      <c r="B25" s="2" t="s">
        <v>89</v>
      </c>
      <c r="C25" s="5">
        <v>111.19</v>
      </c>
      <c r="D25" s="5" t="s">
        <v>86</v>
      </c>
      <c r="E25" s="6">
        <v>0.03951</v>
      </c>
      <c r="F25" s="6" t="s">
        <v>64</v>
      </c>
      <c r="G25" s="7">
        <v>0.99</v>
      </c>
    </row>
    <row r="26" ht="18" spans="1:7">
      <c r="A26" s="9"/>
      <c r="B26" s="2" t="s">
        <v>90</v>
      </c>
      <c r="C26" s="5">
        <v>52.27</v>
      </c>
      <c r="D26" s="5" t="s">
        <v>86</v>
      </c>
      <c r="E26" s="6">
        <v>0.0122</v>
      </c>
      <c r="F26" s="6" t="s">
        <v>64</v>
      </c>
      <c r="G26" s="7">
        <v>0.99</v>
      </c>
    </row>
    <row r="27" ht="18" spans="1:7">
      <c r="A27" s="10"/>
      <c r="B27" s="2" t="s">
        <v>91</v>
      </c>
      <c r="C27" s="5">
        <v>389.31</v>
      </c>
      <c r="D27" s="5" t="s">
        <v>86</v>
      </c>
      <c r="E27" s="6">
        <v>0.0153</v>
      </c>
      <c r="F27" s="6" t="s">
        <v>64</v>
      </c>
      <c r="G27" s="7">
        <v>0.99</v>
      </c>
    </row>
    <row r="28" spans="1:7">
      <c r="A28" s="11"/>
      <c r="B28" s="11"/>
      <c r="C28" s="11"/>
      <c r="D28" s="11"/>
      <c r="E28" s="11"/>
      <c r="F28" s="11"/>
      <c r="G28" s="11"/>
    </row>
    <row r="29" spans="1:7">
      <c r="A29" s="11"/>
      <c r="B29" s="11"/>
      <c r="C29" s="11"/>
      <c r="D29" s="11"/>
      <c r="E29" s="11"/>
      <c r="F29" s="11"/>
      <c r="G29" s="11"/>
    </row>
    <row r="30" spans="1:7">
      <c r="A30" s="11"/>
      <c r="B30" s="11"/>
      <c r="C30" s="11"/>
      <c r="D30" s="11"/>
      <c r="E30" s="11"/>
      <c r="F30" s="11"/>
      <c r="G30" s="11"/>
    </row>
    <row r="31" spans="1:7">
      <c r="A31" s="12" t="s">
        <v>54</v>
      </c>
      <c r="B31" s="13"/>
      <c r="C31" s="13"/>
      <c r="D31" s="11"/>
      <c r="E31" s="11"/>
      <c r="F31" s="11"/>
      <c r="G31" s="11"/>
    </row>
    <row r="32" ht="15" spans="1:7">
      <c r="A32" s="14" t="s">
        <v>92</v>
      </c>
      <c r="B32" s="15" t="s">
        <v>93</v>
      </c>
      <c r="C32" s="16" t="s">
        <v>94</v>
      </c>
      <c r="D32" s="11"/>
      <c r="E32" s="11"/>
      <c r="F32" s="11"/>
      <c r="G32" s="11"/>
    </row>
    <row r="33" ht="15" spans="1:7">
      <c r="A33" s="17" t="s">
        <v>95</v>
      </c>
      <c r="B33" s="18">
        <v>0.5852</v>
      </c>
      <c r="C33" s="19">
        <f>B33*100</f>
        <v>58.52</v>
      </c>
      <c r="D33" s="11"/>
      <c r="E33" s="11"/>
      <c r="F33" s="11"/>
      <c r="G33" s="11"/>
    </row>
    <row r="34" ht="15" spans="1:7">
      <c r="A34" s="17" t="s">
        <v>96</v>
      </c>
      <c r="B34" s="18">
        <v>0.6664</v>
      </c>
      <c r="C34" s="19">
        <f t="shared" ref="C34:C50" si="0">B34*100</f>
        <v>66.64</v>
      </c>
      <c r="D34" s="11"/>
      <c r="E34" s="11"/>
      <c r="F34" s="11"/>
      <c r="G34" s="11"/>
    </row>
    <row r="35" ht="15" spans="1:7">
      <c r="A35" s="17" t="s">
        <v>97</v>
      </c>
      <c r="B35" s="18">
        <v>0.888</v>
      </c>
      <c r="C35" s="19">
        <f t="shared" si="0"/>
        <v>88.8</v>
      </c>
      <c r="D35" s="11"/>
      <c r="E35" s="11"/>
      <c r="F35" s="11"/>
      <c r="G35" s="11"/>
    </row>
    <row r="36" ht="15" spans="1:7">
      <c r="A36" s="17" t="s">
        <v>98</v>
      </c>
      <c r="B36" s="18">
        <v>0.97</v>
      </c>
      <c r="C36" s="19">
        <f t="shared" si="0"/>
        <v>97</v>
      </c>
      <c r="D36" s="11"/>
      <c r="E36" s="11"/>
      <c r="F36" s="11"/>
      <c r="G36" s="11"/>
    </row>
    <row r="37" ht="15" spans="1:7">
      <c r="A37" s="17" t="s">
        <v>99</v>
      </c>
      <c r="B37" s="18">
        <v>0.856</v>
      </c>
      <c r="C37" s="19">
        <f t="shared" si="0"/>
        <v>85.6</v>
      </c>
      <c r="D37" s="11"/>
      <c r="E37" s="11"/>
      <c r="F37" s="11"/>
      <c r="G37" s="11"/>
    </row>
    <row r="38" ht="15" spans="1:7">
      <c r="A38" s="17" t="s">
        <v>100</v>
      </c>
      <c r="B38" s="18">
        <v>0.245</v>
      </c>
      <c r="C38" s="19">
        <f t="shared" si="0"/>
        <v>24.5</v>
      </c>
      <c r="D38" s="11"/>
      <c r="E38" s="11"/>
      <c r="F38" s="11"/>
      <c r="G38" s="11"/>
    </row>
    <row r="39" ht="15" spans="1:7">
      <c r="A39" s="17" t="s">
        <v>101</v>
      </c>
      <c r="B39" s="18">
        <v>0.387</v>
      </c>
      <c r="C39" s="19">
        <f t="shared" si="0"/>
        <v>38.7</v>
      </c>
      <c r="D39" s="11"/>
      <c r="E39" s="11"/>
      <c r="F39" s="11"/>
      <c r="G39" s="11"/>
    </row>
    <row r="40" ht="15" spans="1:7">
      <c r="A40" s="17" t="s">
        <v>102</v>
      </c>
      <c r="B40" s="18">
        <v>0.545</v>
      </c>
      <c r="C40" s="19">
        <f t="shared" si="0"/>
        <v>54.5</v>
      </c>
      <c r="D40" s="11"/>
      <c r="E40" s="11"/>
      <c r="F40" s="11"/>
      <c r="G40" s="11"/>
    </row>
    <row r="41" ht="15" spans="1:7">
      <c r="A41" s="17" t="s">
        <v>103</v>
      </c>
      <c r="B41" s="18">
        <v>0.4444</v>
      </c>
      <c r="C41" s="19">
        <f t="shared" si="0"/>
        <v>44.44</v>
      </c>
      <c r="D41" s="11"/>
      <c r="E41" s="11"/>
      <c r="F41" s="11"/>
      <c r="G41" s="11"/>
    </row>
    <row r="42" ht="15" spans="1:7">
      <c r="A42" s="17" t="s">
        <v>104</v>
      </c>
      <c r="B42" s="18">
        <v>0.375</v>
      </c>
      <c r="C42" s="19">
        <f t="shared" si="0"/>
        <v>37.5</v>
      </c>
      <c r="D42" s="11"/>
      <c r="E42" s="11"/>
      <c r="F42" s="11"/>
      <c r="G42" s="11"/>
    </row>
    <row r="43" ht="15" spans="1:7">
      <c r="A43" s="17" t="s">
        <v>105</v>
      </c>
      <c r="B43" s="18">
        <v>0.749</v>
      </c>
      <c r="C43" s="19">
        <f t="shared" si="0"/>
        <v>74.9</v>
      </c>
      <c r="D43" s="11"/>
      <c r="E43" s="11"/>
      <c r="F43" s="11"/>
      <c r="G43" s="11"/>
    </row>
    <row r="44" ht="15" spans="1:7">
      <c r="A44" s="17" t="s">
        <v>106</v>
      </c>
      <c r="B44" s="18">
        <v>0.856</v>
      </c>
      <c r="C44" s="19">
        <f t="shared" si="0"/>
        <v>85.6</v>
      </c>
      <c r="D44" s="11"/>
      <c r="E44" s="11"/>
      <c r="F44" s="11"/>
      <c r="G44" s="11"/>
    </row>
    <row r="45" ht="15" spans="1:7">
      <c r="A45" s="17" t="s">
        <v>107</v>
      </c>
      <c r="B45" s="18">
        <v>0.817</v>
      </c>
      <c r="C45" s="19">
        <f t="shared" si="0"/>
        <v>81.7</v>
      </c>
      <c r="D45" s="11"/>
      <c r="E45" s="11"/>
      <c r="F45" s="11"/>
      <c r="G45" s="11"/>
    </row>
    <row r="46" ht="15" spans="1:7">
      <c r="A46" s="17" t="s">
        <v>108</v>
      </c>
      <c r="B46" s="18">
        <v>0.8563</v>
      </c>
      <c r="C46" s="19">
        <f t="shared" si="0"/>
        <v>85.63</v>
      </c>
      <c r="D46" s="11"/>
      <c r="E46" s="11"/>
      <c r="F46" s="11"/>
      <c r="G46" s="11"/>
    </row>
    <row r="47" ht="15" spans="1:7">
      <c r="A47" s="17" t="s">
        <v>109</v>
      </c>
      <c r="B47" s="18">
        <v>0.384</v>
      </c>
      <c r="C47" s="19">
        <f t="shared" si="0"/>
        <v>38.4</v>
      </c>
      <c r="D47" s="11"/>
      <c r="E47" s="11"/>
      <c r="F47" s="11"/>
      <c r="G47" s="11"/>
    </row>
    <row r="48" ht="15" spans="1:7">
      <c r="A48" s="17" t="s">
        <v>110</v>
      </c>
      <c r="B48" s="18">
        <v>0.2</v>
      </c>
      <c r="C48" s="19">
        <f t="shared" si="0"/>
        <v>20</v>
      </c>
      <c r="D48" s="11"/>
      <c r="E48" s="11"/>
      <c r="F48" s="11"/>
      <c r="G48" s="11"/>
    </row>
    <row r="49" ht="15" spans="1:7">
      <c r="A49" s="17" t="s">
        <v>111</v>
      </c>
      <c r="B49" s="18">
        <v>0.1519</v>
      </c>
      <c r="C49" s="19">
        <f t="shared" si="0"/>
        <v>15.19</v>
      </c>
      <c r="D49" s="11"/>
      <c r="E49" s="11"/>
      <c r="F49" s="11"/>
      <c r="G49" s="11"/>
    </row>
    <row r="50" ht="15" spans="1:7">
      <c r="A50" s="17" t="s">
        <v>112</v>
      </c>
      <c r="B50" s="18">
        <v>0.314</v>
      </c>
      <c r="C50" s="19">
        <f t="shared" si="0"/>
        <v>31.4</v>
      </c>
      <c r="D50" s="11"/>
      <c r="E50" s="11"/>
      <c r="F50" s="11"/>
      <c r="G50" s="11"/>
    </row>
    <row r="51" ht="15" spans="1:7">
      <c r="A51" s="20"/>
      <c r="B51" s="20" t="s">
        <v>113</v>
      </c>
      <c r="C51" s="21"/>
      <c r="D51" s="11"/>
      <c r="E51" s="11"/>
      <c r="F51" s="11"/>
      <c r="G51" s="11"/>
    </row>
  </sheetData>
  <sheetProtection formatCells="0" formatColumns="0" formatRows="0" insertRows="0" insertColumns="0" insertHyperlinks="0" deleteColumns="0" deleteRows="0"/>
  <mergeCells count="6">
    <mergeCell ref="A1:G1"/>
    <mergeCell ref="A2:B2"/>
    <mergeCell ref="A31:C31"/>
    <mergeCell ref="A3:A9"/>
    <mergeCell ref="A10:A20"/>
    <mergeCell ref="A21:A27"/>
  </mergeCells>
  <pageMargins left="0.699305555555556" right="0.699305555555556" top="0.75" bottom="0.75" header="0.3" footer="0.3"/>
  <pageSetup paperSize="9" scale="8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wanglishan</dc:creator>
  <cp:lastModifiedBy>陈旭磊</cp:lastModifiedBy>
  <dcterms:created xsi:type="dcterms:W3CDTF">2006-09-16T00:00:00Z</dcterms:created>
  <cp:lastPrinted>2018-02-23T07:25:00Z</cp:lastPrinted>
  <dcterms:modified xsi:type="dcterms:W3CDTF">2020-04-07T03:19:50Z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