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总表!$A$1:$F$60</definedName>
  </definedNames>
  <calcPr calcId="144525"/>
</workbook>
</file>

<file path=xl/sharedStrings.xml><?xml version="1.0" encoding="utf-8"?>
<sst xmlns="http://schemas.openxmlformats.org/spreadsheetml/2006/main" count="141">
  <si>
    <r>
      <rPr>
        <sz val="20"/>
        <rFont val="方正小标宋简体"/>
        <charset val="134"/>
      </rPr>
      <t>化工生产企业（甲醇生产）</t>
    </r>
    <r>
      <rPr>
        <u/>
        <sz val="20"/>
        <rFont val="方正小标宋简体"/>
        <charset val="134"/>
      </rPr>
      <t xml:space="preserve">
 2019 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</si>
  <si>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</si>
  <si>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</si>
  <si>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</si>
  <si>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</si>
  <si>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</si>
  <si>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</si>
  <si>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</si>
  <si>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</si>
  <si>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</si>
  <si>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</si>
  <si>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</si>
  <si>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</si>
  <si>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sz val="10.5"/>
        <rFont val="宋体"/>
        <charset val="134"/>
      </rPr>
      <t>甲醇分厂</t>
    </r>
    <r>
      <rPr>
        <sz val="10.5"/>
        <rFont val="Times New Roman"/>
        <charset val="134"/>
      </rPr>
      <t xml:space="preserve">
</t>
    </r>
    <r>
      <rPr>
        <sz val="10.5"/>
        <rFont val="宋体"/>
        <charset val="134"/>
      </rPr>
      <t>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</t>
    </r>
    <r>
      <rPr>
        <vertAlign val="superscript"/>
        <sz val="10.5"/>
        <rFont val="宋体"/>
        <charset val="134"/>
      </rPr>
      <t>，</t>
    </r>
    <r>
      <rPr>
        <vertAlign val="superscript"/>
        <sz val="10.5"/>
        <rFont val="Times New Roman"/>
        <charset val="134"/>
      </rPr>
      <t>3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</si>
  <si>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</si>
  <si>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1.1 </t>
    </r>
    <r>
      <rPr>
        <sz val="10.5"/>
        <rFont val="宋体"/>
        <charset val="134"/>
      </rPr>
      <t>、</t>
    </r>
    <r>
      <rPr>
        <sz val="10.5"/>
        <rFont val="Times New Roman"/>
        <charset val="134"/>
      </rPr>
      <t>1.2</t>
    </r>
    <r>
      <rPr>
        <sz val="10.5"/>
        <rFont val="宋体"/>
        <charset val="134"/>
      </rPr>
      <t>与</t>
    </r>
    <r>
      <rPr>
        <sz val="10.5"/>
        <rFont val="Times New Roman"/>
        <charset val="134"/>
      </rPr>
      <t>1.3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</si>
  <si>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1.1 </t>
    </r>
    <r>
      <rPr>
        <b/>
        <sz val="10.5"/>
        <rFont val="宋体"/>
        <charset val="134"/>
      </rPr>
      <t>能源作为原材料产生的排放量（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*4,5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</si>
  <si>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8</t>
    </r>
    <r>
      <rPr>
        <sz val="10.5"/>
        <rFont val="宋体"/>
        <charset val="134"/>
      </rPr>
      <t>）计算；如果含碳原料或含碳产品多于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种，则</t>
    </r>
    <r>
      <rPr>
        <sz val="10.5"/>
        <rFont val="Times New Roman"/>
        <charset val="134"/>
      </rPr>
      <t>5.2</t>
    </r>
    <r>
      <rPr>
        <sz val="10.5"/>
        <rFont val="宋体"/>
        <charset val="134"/>
      </rPr>
      <t>排放量计算公式手动修改。</t>
    </r>
  </si>
  <si>
    <r>
      <rPr>
        <sz val="10.5"/>
        <rFont val="Times New Roman"/>
        <charset val="134"/>
      </rPr>
      <t xml:space="preserve">         1.1.1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</si>
  <si>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>——</t>
    </r>
    <r>
      <rPr>
        <sz val="10.5"/>
        <rFont val="宋体"/>
        <charset val="134"/>
      </rPr>
      <t>请选择</t>
    </r>
    <r>
      <rPr>
        <sz val="10.5"/>
        <rFont val="Times New Roman"/>
        <charset val="134"/>
      </rPr>
      <t>——</t>
    </r>
  </si>
  <si>
    <r>
      <rPr>
        <sz val="10.5"/>
        <rFont val="宋体"/>
        <charset val="134"/>
      </rPr>
      <t>投入量（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</si>
  <si>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如果作为原材料的能源品种多于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 xml:space="preserve">种，企业自行添加。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含碳量若无直接数据，可为低位发热值与单位热值碳含量的乘积。</t>
    </r>
  </si>
  <si>
    <r>
      <rPr>
        <sz val="10.5"/>
        <rFont val="宋体"/>
        <charset val="134"/>
      </rPr>
      <t>含碳量（</t>
    </r>
    <r>
      <rPr>
        <sz val="10.5"/>
        <rFont val="Times New Roman"/>
        <charset val="134"/>
      </rPr>
      <t>tC/t</t>
    </r>
    <r>
      <rPr>
        <sz val="10.5"/>
        <rFont val="宋体"/>
        <charset val="134"/>
      </rPr>
      <t>或</t>
    </r>
    <r>
      <rPr>
        <sz val="10.5"/>
        <rFont val="Times New Roman"/>
        <charset val="134"/>
      </rPr>
      <t>tC/</t>
    </r>
    <r>
      <rPr>
        <sz val="10.5"/>
        <rFont val="宋体"/>
        <charset val="134"/>
      </rPr>
      <t>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</si>
  <si>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1.1.2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</si>
  <si>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1.1.3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</si>
  <si>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1.1.4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  <r>
      <rPr>
        <sz val="10.5"/>
        <rFont val="Times New Roman"/>
        <charset val="134"/>
      </rPr>
      <t>*6,7</t>
    </r>
  </si>
  <si>
    <r>
      <rPr>
        <sz val="10.5"/>
        <rFont val="宋体"/>
        <charset val="134"/>
      </rPr>
      <t>产量（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</si>
  <si>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如果碳产品和其他含碳输出物多于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种，企业自行添加</t>
    </r>
  </si>
  <si>
    <r>
      <rPr>
        <sz val="10.5"/>
        <rFont val="Times New Roman"/>
        <charset val="134"/>
      </rPr>
      <t xml:space="preserve">         1.1.5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</si>
  <si>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1.1.6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</si>
  <si>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</si>
  <si>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</si>
  <si>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1.2.1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</si>
  <si>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</si>
  <si>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1.2.1.1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</si>
  <si>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优先填报甲醇分厂计量数据；如计量数据不可获得，则按全厂比例拆分</t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</si>
  <si>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</t>
    </r>
    <r>
      <rPr>
        <vertAlign val="superscript"/>
        <sz val="10.5"/>
        <rFont val="Times New Roman"/>
        <charset val="134"/>
      </rPr>
      <t>*8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</si>
  <si>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</si>
  <si>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</si>
  <si>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1.2.2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</si>
  <si>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</si>
  <si>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1.2.2.1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</si>
  <si>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</si>
  <si>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</si>
  <si>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2/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</si>
  <si>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1.3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</si>
  <si>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</si>
  <si>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1.3.1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</si>
  <si>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热量来源包括余热回收、蒸汽锅炉或自备电厂</t>
  </si>
  <si>
    <r>
      <rPr>
        <sz val="10.5"/>
        <rFont val="Times New Roman"/>
        <charset val="134"/>
      </rPr>
      <t xml:space="preserve">               1.3.1.1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</si>
  <si>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</si>
  <si>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</si>
  <si>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1.3.2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</si>
  <si>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</si>
  <si>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1.3.2.1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</si>
  <si>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</si>
  <si>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</si>
  <si>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宋体"/>
        <charset val="134"/>
      </rPr>
      <t>甲醇产量（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</si>
  <si>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>—</t>
    </r>
    <r>
      <rPr>
        <sz val="10.5"/>
        <rFont val="宋体"/>
        <charset val="134"/>
      </rPr>
      <t>甲醇产量请填写纯度折算为</t>
    </r>
    <r>
      <rPr>
        <sz val="10.5"/>
        <rFont val="Times New Roman"/>
        <charset val="134"/>
      </rPr>
      <t>100%</t>
    </r>
    <r>
      <rPr>
        <sz val="10.5"/>
        <rFont val="宋体"/>
        <charset val="134"/>
      </rPr>
      <t xml:space="preserve">之后的产量数据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优先选用企业计量数据，如生产日志或月度、年度统计报表；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其次选用报送统计局数据</t>
    </r>
  </si>
  <si>
    <t>全部甲醇分厂（或车间）合计</t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</si>
  <si>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</si>
  <si>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为各甲醇分厂（或车间）的二氧化碳排放量总和</t>
  </si>
  <si>
    <r>
      <rPr>
        <sz val="10.5"/>
        <rFont val="宋体"/>
        <charset val="134"/>
      </rPr>
      <t>附：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>回收利用数据</t>
    </r>
  </si>
  <si>
    <r>
      <rPr>
        <sz val="10.5"/>
        <rFont val="宋体"/>
        <charset val="134"/>
      </rPr>
      <t>甲醇分厂
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</t>
    </r>
    <r>
      <rPr>
        <vertAlign val="superscript"/>
        <sz val="10.5"/>
        <rFont val="宋体"/>
        <charset val="134"/>
      </rPr>
      <t>，</t>
    </r>
    <r>
      <rPr>
        <vertAlign val="superscript"/>
        <sz val="10.5"/>
        <rFont val="Times New Roman"/>
        <charset val="134"/>
      </rPr>
      <t>3</t>
    </r>
  </si>
  <si>
    <r>
      <rPr>
        <b/>
        <sz val="10.5"/>
        <rFont val="Times New Roman"/>
        <charset val="134"/>
      </rPr>
      <t>4 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回收利用量（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</si>
  <si>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供出甲醇分厂（或车间）核算边界的二氧化碳量，采用实际计量数据</t>
  </si>
  <si>
    <r>
      <rPr>
        <b/>
        <sz val="10.5"/>
        <rFont val="Times New Roman"/>
        <charset val="134"/>
      </rPr>
      <t>5 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回收利用去向</t>
    </r>
  </si>
  <si>
    <r>
      <rPr>
        <sz val="10.5"/>
        <rFont val="宋体"/>
        <charset val="134"/>
      </rPr>
      <t>请列明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 xml:space="preserve">回收利用去向，例如：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用作化工原料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用作食品级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 xml:space="preserve">
— </t>
    </r>
    <r>
      <rPr>
        <sz val="10.5"/>
        <rFont val="宋体"/>
        <charset val="134"/>
      </rPr>
      <t xml:space="preserve">用作焊接保护气
</t>
    </r>
    <r>
      <rPr>
        <sz val="10.5"/>
        <rFont val="Times New Roman"/>
        <charset val="134"/>
      </rPr>
      <t>— 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 xml:space="preserve">驱替石油、天然气、煤层气等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地质储存
其他利用方式，请具体说明
</t>
    </r>
  </si>
  <si>
    <t>说明：</t>
  </si>
  <si>
    <r>
      <rPr>
        <sz val="10"/>
        <rFont val="Times New Roman"/>
        <charset val="134"/>
      </rPr>
      <t xml:space="preserve">*1 </t>
    </r>
    <r>
      <rPr>
        <sz val="10"/>
        <rFont val="方正仿宋_GBK"/>
        <charset val="134"/>
      </rPr>
      <t>填写时可删除此列所述的计算方法或填写要求。可在此列各行填写说明左列数值含义的具体内容。</t>
    </r>
  </si>
  <si>
    <r>
      <rPr>
        <sz val="10"/>
        <rFont val="Times New Roman"/>
        <charset val="134"/>
      </rPr>
      <t xml:space="preserve">*2 </t>
    </r>
    <r>
      <rPr>
        <sz val="10"/>
        <rFont val="方正仿宋_GBK"/>
        <charset val="134"/>
      </rPr>
      <t>核算边界：</t>
    </r>
  </si>
  <si>
    <r>
      <rPr>
        <sz val="10"/>
        <rFont val="Segoe UI Symbol"/>
        <charset val="134"/>
      </rPr>
      <t>■</t>
    </r>
    <r>
      <rPr>
        <sz val="10"/>
        <rFont val="Times New Roman"/>
        <charset val="134"/>
      </rPr>
      <t xml:space="preserve">  </t>
    </r>
    <r>
      <rPr>
        <sz val="10"/>
        <rFont val="方正仿宋_GBK"/>
        <charset val="134"/>
      </rPr>
      <t>煤制甲醇核算边界包括：备煤（筛分、磨煤（干粉煤、水煤浆）、制浆（水煤浆）、煤棒制作（型煤）等）、气化（原料煤）、灰水处理、粗合成气变换、净化（脱碳、脱硫）、压缩、合成、粗甲醇精馏，不包括空分装置；</t>
    </r>
  </si>
  <si>
    <r>
      <rPr>
        <sz val="10"/>
        <rFont val="Segoe UI Symbol"/>
        <charset val="134"/>
      </rPr>
      <t>■</t>
    </r>
    <r>
      <rPr>
        <sz val="10"/>
        <rFont val="Times New Roman"/>
        <charset val="134"/>
      </rPr>
      <t xml:space="preserve">  </t>
    </r>
    <r>
      <rPr>
        <sz val="10"/>
        <rFont val="方正仿宋_GBK"/>
        <charset val="134"/>
      </rPr>
      <t>天然气制甲醇核算边界包括：一段转化炉、二段转化炉、粗合成气变换、净化（脱碳、脱硫）、压缩、合成、粗甲醇精馏；不包括空分装置；</t>
    </r>
  </si>
  <si>
    <r>
      <rPr>
        <sz val="10"/>
        <rFont val="Segoe UI Symbol"/>
        <charset val="134"/>
      </rPr>
      <t>■</t>
    </r>
    <r>
      <rPr>
        <sz val="10"/>
        <rFont val="Times New Roman"/>
        <charset val="134"/>
      </rPr>
      <t xml:space="preserve">  </t>
    </r>
    <r>
      <rPr>
        <sz val="10"/>
        <rFont val="方正仿宋_GBK"/>
        <charset val="134"/>
      </rPr>
      <t>焦炉煤气制甲醇核算边界参考天然气制甲醇核算边界执行。</t>
    </r>
  </si>
  <si>
    <r>
      <rPr>
        <sz val="10"/>
        <rFont val="Times New Roman"/>
        <charset val="134"/>
      </rPr>
      <t xml:space="preserve">*3 </t>
    </r>
    <r>
      <rPr>
        <sz val="10"/>
        <rFont val="方正仿宋_GBK"/>
        <charset val="134"/>
      </rPr>
      <t>如果企业甲醇分厂（或车间）多于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个，请自行加行填写。</t>
    </r>
  </si>
  <si>
    <r>
      <rPr>
        <sz val="10"/>
        <rFont val="Times New Roman"/>
        <charset val="134"/>
      </rPr>
      <t xml:space="preserve">*4 </t>
    </r>
    <r>
      <rPr>
        <sz val="10"/>
        <rFont val="方正仿宋_GBK"/>
        <charset val="134"/>
      </rPr>
      <t>合成氨联产甲醇的企业，氨与粗甲醇（折</t>
    </r>
    <r>
      <rPr>
        <sz val="10"/>
        <rFont val="Times New Roman"/>
        <charset val="134"/>
      </rPr>
      <t>100%</t>
    </r>
    <r>
      <rPr>
        <sz val="10"/>
        <rFont val="方正仿宋_GBK"/>
        <charset val="134"/>
      </rPr>
      <t>）单位产品消耗原料按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：</t>
    </r>
    <r>
      <rPr>
        <sz val="10"/>
        <rFont val="Times New Roman"/>
        <charset val="134"/>
      </rPr>
      <t>1.06</t>
    </r>
    <r>
      <rPr>
        <sz val="10"/>
        <rFont val="方正仿宋_GBK"/>
        <charset val="134"/>
      </rPr>
      <t>进行分摊；消耗电量按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：</t>
    </r>
    <r>
      <rPr>
        <sz val="10"/>
        <rFont val="Times New Roman"/>
        <charset val="134"/>
      </rPr>
      <t>0.8</t>
    </r>
    <r>
      <rPr>
        <sz val="10"/>
        <rFont val="方正仿宋_GBK"/>
        <charset val="134"/>
      </rPr>
      <t>分摊；消耗热量按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：</t>
    </r>
    <r>
      <rPr>
        <sz val="10"/>
        <rFont val="Times New Roman"/>
        <charset val="134"/>
      </rPr>
      <t>1.06</t>
    </r>
    <r>
      <rPr>
        <sz val="10"/>
        <rFont val="方正仿宋_GBK"/>
        <charset val="134"/>
      </rPr>
      <t>分摊；其它共同含碳输出物（造气炉渣、造气飞灰、驰放气等）按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：</t>
    </r>
    <r>
      <rPr>
        <sz val="10"/>
        <rFont val="Times New Roman"/>
        <charset val="134"/>
      </rPr>
      <t>1.06</t>
    </r>
    <r>
      <rPr>
        <sz val="10"/>
        <rFont val="方正仿宋_GBK"/>
        <charset val="134"/>
      </rPr>
      <t>分摊；甲醇精馏工序消耗电量与热量均计入甲醇自身消耗，不与合成氨分摊。天然气作原料时，一段转化炉内燃烧的部分计入能源作为原材料。</t>
    </r>
  </si>
  <si>
    <r>
      <rPr>
        <sz val="10"/>
        <rFont val="Times New Roman"/>
        <charset val="134"/>
      </rPr>
      <t xml:space="preserve">*5 </t>
    </r>
    <r>
      <rPr>
        <sz val="10"/>
        <rFont val="方正仿宋_GBK"/>
        <charset val="134"/>
      </rPr>
      <t>如果有其他类型的能源作原材料，请自行加行，一一列明并填数，下同。</t>
    </r>
  </si>
  <si>
    <r>
      <rPr>
        <sz val="10"/>
        <rFont val="Times New Roman"/>
        <charset val="134"/>
      </rPr>
      <t xml:space="preserve">*6 </t>
    </r>
    <r>
      <rPr>
        <sz val="10"/>
        <rFont val="方正仿宋_GBK"/>
        <charset val="134"/>
      </rPr>
      <t>供出甲醇分厂（或车间）边界的二氧化碳（包括外售或作为下游产品生产原料）不作为碳输出项扣除。如有</t>
    </r>
    <r>
      <rPr>
        <sz val="10"/>
        <rFont val="Times New Roman"/>
        <charset val="134"/>
      </rPr>
      <t>CO</t>
    </r>
    <r>
      <rPr>
        <vertAlign val="subscript"/>
        <sz val="10"/>
        <rFont val="Times New Roman"/>
        <charset val="134"/>
      </rPr>
      <t>2</t>
    </r>
    <r>
      <rPr>
        <sz val="10"/>
        <rFont val="方正仿宋_GBK"/>
        <charset val="134"/>
      </rPr>
      <t>回收利用，请在</t>
    </r>
    <r>
      <rPr>
        <sz val="10"/>
        <rFont val="宋体"/>
        <charset val="134"/>
      </rPr>
      <t>“</t>
    </r>
    <r>
      <rPr>
        <sz val="10"/>
        <rFont val="方正仿宋_GBK"/>
        <charset val="134"/>
      </rPr>
      <t>附：</t>
    </r>
    <r>
      <rPr>
        <sz val="10"/>
        <rFont val="Times New Roman"/>
        <charset val="134"/>
      </rPr>
      <t>CO</t>
    </r>
    <r>
      <rPr>
        <vertAlign val="subscript"/>
        <sz val="10"/>
        <rFont val="Times New Roman"/>
        <charset val="134"/>
      </rPr>
      <t>2</t>
    </r>
    <r>
      <rPr>
        <sz val="10"/>
        <rFont val="方正仿宋_GBK"/>
        <charset val="134"/>
      </rPr>
      <t>回收利用数据</t>
    </r>
    <r>
      <rPr>
        <sz val="10"/>
        <rFont val="宋体"/>
        <charset val="134"/>
      </rPr>
      <t>”</t>
    </r>
    <r>
      <rPr>
        <sz val="10"/>
        <rFont val="方正仿宋_GBK"/>
        <charset val="134"/>
      </rPr>
      <t>项填报相关信息。</t>
    </r>
  </si>
  <si>
    <r>
      <rPr>
        <sz val="10"/>
        <rFont val="Times New Roman"/>
        <charset val="134"/>
      </rPr>
      <t xml:space="preserve">*7 </t>
    </r>
    <r>
      <rPr>
        <sz val="10"/>
        <rFont val="方正仿宋_GBK"/>
        <charset val="134"/>
      </rPr>
      <t>如果有其他类型的含碳产品输出，应自行加行，一一列明并填数，下同。</t>
    </r>
  </si>
  <si>
    <r>
      <rPr>
        <sz val="10"/>
        <rFont val="Times New Roman"/>
        <charset val="134"/>
      </rPr>
      <t xml:space="preserve">*8 </t>
    </r>
    <r>
      <rPr>
        <sz val="10"/>
        <rFont val="方正仿宋_GBK"/>
        <charset val="134"/>
      </rPr>
      <t>如有自备电厂请同时填报自备电厂补充数据表。</t>
    </r>
  </si>
  <si>
    <r>
      <rPr>
        <sz val="10"/>
        <rFont val="Times New Roman"/>
        <charset val="134"/>
      </rPr>
      <t xml:space="preserve">*9 </t>
    </r>
    <r>
      <rPr>
        <sz val="10"/>
        <rFont val="方正仿宋_GBK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</si>
  <si>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</si>
  <si>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</si>
  <si>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</si>
  <si>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</si>
  <si>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</si>
  <si>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</si>
  <si>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</si>
  <si>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</si>
  <si>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</si>
  <si>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</si>
  <si>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</si>
  <si>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</si>
  <si>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</si>
  <si>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</si>
  <si>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</si>
  <si>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</si>
  <si>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</si>
  <si>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</si>
  <si>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</si>
  <si>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</si>
  <si>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</si>
  <si>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</si>
  <si>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</si>
  <si>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</si>
  <si>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</si>
  <si>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</si>
  <si>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</si>
  <si>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</si>
  <si>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</si>
  <si>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</si>
  <si>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</si>
  <si>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</si>
  <si>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</si>
  <si>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</si>
  <si>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</si>
  <si>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</si>
  <si>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</si>
  <si>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</si>
  <si>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</si>
  <si>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</si>
  <si>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</si>
  <si>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</si>
  <si>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</si>
  <si>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</si>
  <si>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</si>
  <si>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</si>
  <si>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</si>
  <si>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</si>
  <si>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</si>
  <si>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</si>
  <si>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</si>
  <si>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</si>
  <si>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</si>
  <si>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</si>
  <si>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</si>
  <si>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</si>
  <si>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</si>
  <si>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</si>
  <si>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</si>
  <si>
    <t xml:space="preserve"> 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</si>
</sst>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000_ "/>
    <numFmt numFmtId="178" formatCode="0.000_ "/>
    <numFmt numFmtId="179" formatCode="0.0000_);[Red]\(0.0000\)"/>
    <numFmt numFmtId="180" formatCode="0.00_ "/>
    <numFmt numFmtId="181" formatCode="0_);[Red]\(0\)"/>
  </numFmts>
  <fonts count="4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u/>
      <sz val="20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宋体"/>
      <charset val="134"/>
    </font>
    <font>
      <b/>
      <sz val="10.5"/>
      <name val="Times New Roman"/>
      <charset val="134"/>
    </font>
    <font>
      <sz val="10.5"/>
      <name val="Times New Roman"/>
      <charset val="134"/>
    </font>
    <font>
      <sz val="10"/>
      <name val="Times New Roman"/>
      <charset val="134"/>
    </font>
    <font>
      <sz val="10"/>
      <name val="Segoe UI Symbol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b/>
      <vertAlign val="superscript"/>
      <sz val="12"/>
      <name val="Times New Roman"/>
      <charset val="134"/>
    </font>
    <font>
      <vertAlign val="superscript"/>
      <sz val="10.5"/>
      <name val="Times New Roman"/>
      <charset val="134"/>
    </font>
    <font>
      <vertAlign val="superscript"/>
      <sz val="10.5"/>
      <name val="宋体"/>
      <charset val="134"/>
    </font>
    <font>
      <b/>
      <sz val="10.5"/>
      <name val="宋体"/>
      <charset val="134"/>
    </font>
    <font>
      <b/>
      <vertAlign val="subscript"/>
      <sz val="10.5"/>
      <name val="Times New Roman"/>
      <charset val="134"/>
    </font>
    <font>
      <b/>
      <vertAlign val="superscript"/>
      <sz val="10.5"/>
      <name val="Times New Roman"/>
      <charset val="134"/>
    </font>
    <font>
      <vertAlign val="subscript"/>
      <sz val="10.5"/>
      <name val="Times New Roman"/>
      <charset val="134"/>
    </font>
    <font>
      <sz val="10"/>
      <name val="方正仿宋_GBK"/>
      <charset val="134"/>
    </font>
    <font>
      <vertAlign val="subscript"/>
      <sz val="10"/>
      <name val="Times New Roman"/>
      <charset val="134"/>
    </font>
    <font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6" fillId="17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7" borderId="25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1" fillId="19" borderId="29" applyNumberFormat="0" applyAlignment="0" applyProtection="0">
      <alignment vertical="center"/>
    </xf>
    <xf numFmtId="0" fontId="27" fillId="19" borderId="27" applyNumberFormat="0" applyAlignment="0" applyProtection="0">
      <alignment vertical="center"/>
    </xf>
    <xf numFmtId="0" fontId="24" fillId="13" borderId="26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8" fillId="0" borderId="28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</cellStyleXfs>
  <cellXfs count="95">
    <xf numFmtId="0" fontId="0" fillId="0" borderId="0" xfId="0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9" fontId="5" fillId="2" borderId="1" xfId="0" applyNumberFormat="1" applyFont="1" applyFill="1" applyBorder="1"/>
    <xf numFmtId="180" fontId="5" fillId="2" borderId="1" xfId="0" applyNumberFormat="1" applyFont="1" applyFill="1" applyBorder="1"/>
    <xf numFmtId="0" fontId="5" fillId="2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justify" vertical="center" wrapText="1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1" fillId="3" borderId="8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181" fontId="9" fillId="3" borderId="1" xfId="0" applyNumberFormat="1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1" xfId="0" applyNumberFormat="1" applyFont="1" applyFill="1" applyBorder="1" applyAlignment="1">
      <alignment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179" fontId="9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horizontal="left" vertical="center"/>
    </xf>
    <xf numFmtId="179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10" fillId="2" borderId="6" xfId="0" applyFont="1" applyFill="1" applyBorder="1" applyAlignment="1" applyProtection="1">
      <alignment horizontal="left" vertical="center" wrapText="1"/>
      <protection locked="0"/>
    </xf>
    <xf numFmtId="0" fontId="12" fillId="2" borderId="9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>
      <alignment horizontal="justify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9" xfId="0" applyFont="1" applyFill="1" applyBorder="1"/>
    <xf numFmtId="0" fontId="13" fillId="2" borderId="18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left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2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60"/>
  <sheetViews>
    <sheetView view="pageBreakPreview" zoomScaleNormal="80" zoomScaleSheetLayoutView="100" workbookViewId="0">
      <selection activeCell="F11" sqref="F11:F16"/>
    </sheetView>
  </sheetViews>
  <sheetFormatPr defaultColWidth="9" defaultRowHeight="15" outlineLevelCol="6"/>
  <cols>
    <col min="1" max="1" width="15.775" style="21" customWidth="1"/>
    <col min="2" max="2" width="24.2166666666667" style="21" customWidth="1"/>
    <col min="3" max="3" width="14.2166666666667" style="21" customWidth="1"/>
    <col min="4" max="4" width="16.2166666666667" style="21" customWidth="1"/>
    <col min="5" max="5" width="21" style="24" customWidth="1"/>
    <col min="6" max="6" width="55.775" style="21" customWidth="1"/>
    <col min="7" max="7" width="14.775" style="21" customWidth="1"/>
    <col min="8" max="16384" width="9" style="21"/>
  </cols>
  <sheetData>
    <row r="1" ht="54.75" customHeight="1" spans="1:6">
      <c r="A1" s="25" t="s">
        <v>0</v>
      </c>
      <c r="B1" s="26"/>
      <c r="C1" s="26"/>
      <c r="D1" s="26"/>
      <c r="E1" s="26"/>
      <c r="F1" s="26"/>
    </row>
    <row r="2" ht="20.1" customHeight="1" spans="1:6">
      <c r="A2" s="27" t="s">
        <v>1</v>
      </c>
      <c r="B2" s="28"/>
      <c r="C2" s="29"/>
      <c r="D2" s="30"/>
      <c r="E2" s="30"/>
      <c r="F2" s="31"/>
    </row>
    <row r="3" ht="20.1" customHeight="1" spans="1:6">
      <c r="A3" s="27" t="s">
        <v>2</v>
      </c>
      <c r="B3" s="28"/>
      <c r="C3" s="29"/>
      <c r="D3" s="32"/>
      <c r="E3" s="33" t="s">
        <v>3</v>
      </c>
      <c r="F3" s="34"/>
    </row>
    <row r="4" ht="20.1" customHeight="1" spans="1:6">
      <c r="A4" s="27" t="s">
        <v>4</v>
      </c>
      <c r="B4" s="35"/>
      <c r="C4" s="35"/>
      <c r="D4" s="35"/>
      <c r="E4" s="35"/>
      <c r="F4" s="36"/>
    </row>
    <row r="5" ht="20.1" customHeight="1" spans="1:6">
      <c r="A5" s="37"/>
      <c r="B5" s="33" t="s">
        <v>5</v>
      </c>
      <c r="C5" s="33" t="s">
        <v>6</v>
      </c>
      <c r="D5" s="38"/>
      <c r="E5" s="33" t="s">
        <v>7</v>
      </c>
      <c r="F5" s="39"/>
    </row>
    <row r="6" ht="20.1" customHeight="1" spans="1:6">
      <c r="A6" s="40" t="s">
        <v>8</v>
      </c>
      <c r="B6" s="41"/>
      <c r="C6" s="41"/>
      <c r="D6" s="41"/>
      <c r="E6" s="41"/>
      <c r="F6" s="34"/>
    </row>
    <row r="7" ht="20.1" customHeight="1" spans="1:6">
      <c r="A7" s="40" t="s">
        <v>9</v>
      </c>
      <c r="B7" s="41"/>
      <c r="C7" s="41"/>
      <c r="D7" s="41"/>
      <c r="E7" s="41"/>
      <c r="F7" s="34"/>
    </row>
    <row r="8" ht="20.1" customHeight="1" spans="1:6">
      <c r="A8" s="42" t="s">
        <v>10</v>
      </c>
      <c r="B8" s="43"/>
      <c r="C8" s="43"/>
      <c r="D8" s="43"/>
      <c r="E8" s="44" t="s">
        <v>11</v>
      </c>
      <c r="F8" s="45" t="s">
        <v>12</v>
      </c>
    </row>
    <row r="9" ht="20.1" customHeight="1" spans="1:6">
      <c r="A9" s="46" t="s">
        <v>13</v>
      </c>
      <c r="B9" s="47" t="s">
        <v>14</v>
      </c>
      <c r="C9" s="47"/>
      <c r="D9" s="47"/>
      <c r="E9" s="48" t="e">
        <f>E10+E23+E34</f>
        <v>#DIV/0!</v>
      </c>
      <c r="F9" s="49" t="s">
        <v>15</v>
      </c>
    </row>
    <row r="10" ht="32.25" customHeight="1" spans="1:6">
      <c r="A10" s="50"/>
      <c r="B10" s="51" t="s">
        <v>16</v>
      </c>
      <c r="C10" s="52"/>
      <c r="D10" s="53"/>
      <c r="E10" s="54">
        <f>(E11*E12+E13*E14+E15*E16-E17*E18-E19*E20-E21*E22)*44/12</f>
        <v>0</v>
      </c>
      <c r="F10" s="55" t="s">
        <v>17</v>
      </c>
    </row>
    <row r="11" ht="27" spans="1:6">
      <c r="A11" s="50"/>
      <c r="B11" s="56" t="s">
        <v>18</v>
      </c>
      <c r="C11" s="57" t="s">
        <v>19</v>
      </c>
      <c r="D11" s="58" t="s">
        <v>20</v>
      </c>
      <c r="E11" s="59"/>
      <c r="F11" s="60" t="s">
        <v>21</v>
      </c>
    </row>
    <row r="12" ht="27" spans="1:6">
      <c r="A12" s="50"/>
      <c r="B12" s="61"/>
      <c r="C12" s="62"/>
      <c r="D12" s="58" t="s">
        <v>22</v>
      </c>
      <c r="E12" s="59"/>
      <c r="F12" s="63"/>
    </row>
    <row r="13" ht="27" spans="1:6">
      <c r="A13" s="50"/>
      <c r="B13" s="56" t="s">
        <v>23</v>
      </c>
      <c r="C13" s="57" t="s">
        <v>19</v>
      </c>
      <c r="D13" s="58" t="s">
        <v>20</v>
      </c>
      <c r="E13" s="59"/>
      <c r="F13" s="63"/>
    </row>
    <row r="14" ht="27" spans="1:6">
      <c r="A14" s="50"/>
      <c r="B14" s="61"/>
      <c r="C14" s="62"/>
      <c r="D14" s="58" t="s">
        <v>22</v>
      </c>
      <c r="E14" s="59"/>
      <c r="F14" s="63"/>
    </row>
    <row r="15" ht="27" spans="1:6">
      <c r="A15" s="50"/>
      <c r="B15" s="56" t="s">
        <v>24</v>
      </c>
      <c r="C15" s="57" t="s">
        <v>19</v>
      </c>
      <c r="D15" s="58" t="s">
        <v>20</v>
      </c>
      <c r="E15" s="59"/>
      <c r="F15" s="63"/>
    </row>
    <row r="16" ht="27" spans="1:6">
      <c r="A16" s="50"/>
      <c r="B16" s="61"/>
      <c r="C16" s="62"/>
      <c r="D16" s="58" t="s">
        <v>22</v>
      </c>
      <c r="E16" s="59"/>
      <c r="F16" s="64"/>
    </row>
    <row r="17" ht="15.75" spans="1:6">
      <c r="A17" s="50"/>
      <c r="B17" s="56" t="s">
        <v>25</v>
      </c>
      <c r="C17" s="57" t="s">
        <v>19</v>
      </c>
      <c r="D17" s="58" t="s">
        <v>26</v>
      </c>
      <c r="E17" s="59"/>
      <c r="F17" s="65" t="s">
        <v>27</v>
      </c>
    </row>
    <row r="18" ht="27" spans="1:6">
      <c r="A18" s="50"/>
      <c r="B18" s="61"/>
      <c r="C18" s="62"/>
      <c r="D18" s="58" t="s">
        <v>22</v>
      </c>
      <c r="E18" s="59"/>
      <c r="F18" s="63"/>
    </row>
    <row r="19" ht="15.75" spans="1:6">
      <c r="A19" s="50"/>
      <c r="B19" s="56" t="s">
        <v>28</v>
      </c>
      <c r="C19" s="57" t="s">
        <v>19</v>
      </c>
      <c r="D19" s="58" t="s">
        <v>26</v>
      </c>
      <c r="E19" s="59"/>
      <c r="F19" s="63"/>
    </row>
    <row r="20" ht="27" spans="1:6">
      <c r="A20" s="50"/>
      <c r="B20" s="61"/>
      <c r="C20" s="62"/>
      <c r="D20" s="58" t="s">
        <v>22</v>
      </c>
      <c r="E20" s="59"/>
      <c r="F20" s="63"/>
    </row>
    <row r="21" ht="15.75" spans="1:6">
      <c r="A21" s="50"/>
      <c r="B21" s="56" t="s">
        <v>29</v>
      </c>
      <c r="C21" s="57" t="s">
        <v>19</v>
      </c>
      <c r="D21" s="58" t="s">
        <v>26</v>
      </c>
      <c r="E21" s="59"/>
      <c r="F21" s="63"/>
    </row>
    <row r="22" ht="27" spans="1:6">
      <c r="A22" s="50"/>
      <c r="B22" s="61"/>
      <c r="C22" s="62"/>
      <c r="D22" s="58" t="s">
        <v>22</v>
      </c>
      <c r="E22" s="59"/>
      <c r="F22" s="64"/>
    </row>
    <row r="23" ht="20.1" customHeight="1" spans="1:6">
      <c r="A23" s="50"/>
      <c r="B23" s="47" t="s">
        <v>30</v>
      </c>
      <c r="C23" s="47"/>
      <c r="D23" s="47"/>
      <c r="E23" s="66" t="e">
        <f>E24*E29</f>
        <v>#DIV/0!</v>
      </c>
      <c r="F23" s="55" t="s">
        <v>31</v>
      </c>
    </row>
    <row r="24" ht="20.1" customHeight="1" spans="1:6">
      <c r="A24" s="50"/>
      <c r="B24" s="67" t="s">
        <v>32</v>
      </c>
      <c r="C24" s="67"/>
      <c r="D24" s="67"/>
      <c r="E24" s="68">
        <f>E25+E26+E27+E28</f>
        <v>0</v>
      </c>
      <c r="F24" s="55" t="s">
        <v>33</v>
      </c>
    </row>
    <row r="25" ht="20.1" customHeight="1" spans="1:6">
      <c r="A25" s="50"/>
      <c r="B25" s="67" t="s">
        <v>34</v>
      </c>
      <c r="C25" s="67"/>
      <c r="D25" s="67"/>
      <c r="E25" s="59"/>
      <c r="F25" s="69" t="s">
        <v>35</v>
      </c>
    </row>
    <row r="26" ht="20.1" customHeight="1" spans="1:6">
      <c r="A26" s="50"/>
      <c r="B26" s="67" t="s">
        <v>36</v>
      </c>
      <c r="C26" s="67"/>
      <c r="D26" s="67"/>
      <c r="E26" s="59"/>
      <c r="F26" s="70"/>
    </row>
    <row r="27" ht="20.1" customHeight="1" spans="1:6">
      <c r="A27" s="50"/>
      <c r="B27" s="67" t="s">
        <v>37</v>
      </c>
      <c r="C27" s="67"/>
      <c r="D27" s="67"/>
      <c r="E27" s="59"/>
      <c r="F27" s="70"/>
    </row>
    <row r="28" ht="20.1" customHeight="1" spans="1:6">
      <c r="A28" s="50"/>
      <c r="B28" s="67" t="s">
        <v>38</v>
      </c>
      <c r="C28" s="67"/>
      <c r="D28" s="67"/>
      <c r="E28" s="59"/>
      <c r="F28" s="70"/>
    </row>
    <row r="29" ht="20.1" customHeight="1" spans="1:6">
      <c r="A29" s="50"/>
      <c r="B29" s="67" t="s">
        <v>39</v>
      </c>
      <c r="C29" s="67"/>
      <c r="D29" s="67"/>
      <c r="E29" s="71" t="e">
        <f>SUMPRODUCT(E25:E28,E30:E33)/E24</f>
        <v>#DIV/0!</v>
      </c>
      <c r="F29" s="65" t="s">
        <v>40</v>
      </c>
    </row>
    <row r="30" ht="20.1" customHeight="1" spans="1:6">
      <c r="A30" s="50"/>
      <c r="B30" s="67" t="s">
        <v>41</v>
      </c>
      <c r="C30" s="67"/>
      <c r="D30" s="67"/>
      <c r="E30" s="68">
        <v>0.6101</v>
      </c>
      <c r="F30" s="72"/>
    </row>
    <row r="31" ht="20.1" customHeight="1" spans="1:6">
      <c r="A31" s="50"/>
      <c r="B31" s="67" t="s">
        <v>42</v>
      </c>
      <c r="C31" s="67"/>
      <c r="D31" s="67"/>
      <c r="E31" s="68">
        <v>0.6101</v>
      </c>
      <c r="F31" s="72"/>
    </row>
    <row r="32" ht="20.1" customHeight="1" spans="1:6">
      <c r="A32" s="50"/>
      <c r="B32" s="67" t="s">
        <v>43</v>
      </c>
      <c r="C32" s="67"/>
      <c r="D32" s="67"/>
      <c r="E32" s="68">
        <v>0</v>
      </c>
      <c r="F32" s="72"/>
    </row>
    <row r="33" ht="15.75" spans="1:6">
      <c r="A33" s="50"/>
      <c r="B33" s="67" t="s">
        <v>44</v>
      </c>
      <c r="C33" s="67"/>
      <c r="D33" s="67"/>
      <c r="E33" s="68">
        <v>0</v>
      </c>
      <c r="F33" s="73"/>
    </row>
    <row r="34" ht="20.1" customHeight="1" spans="1:6">
      <c r="A34" s="50"/>
      <c r="B34" s="47" t="s">
        <v>45</v>
      </c>
      <c r="C34" s="47"/>
      <c r="D34" s="47"/>
      <c r="E34" s="74" t="e">
        <f>E35*E39</f>
        <v>#DIV/0!</v>
      </c>
      <c r="F34" s="55" t="s">
        <v>46</v>
      </c>
    </row>
    <row r="35" ht="20.1" customHeight="1" spans="1:6">
      <c r="A35" s="50"/>
      <c r="B35" s="75" t="s">
        <v>47</v>
      </c>
      <c r="C35" s="76"/>
      <c r="D35" s="77"/>
      <c r="E35" s="71">
        <f>E36+E37+E38</f>
        <v>0</v>
      </c>
      <c r="F35" s="65" t="s">
        <v>48</v>
      </c>
    </row>
    <row r="36" ht="20.1" customHeight="1" spans="1:6">
      <c r="A36" s="50"/>
      <c r="B36" s="67" t="s">
        <v>49</v>
      </c>
      <c r="C36" s="67"/>
      <c r="D36" s="67"/>
      <c r="E36" s="59"/>
      <c r="F36" s="63"/>
    </row>
    <row r="37" ht="20.1" customHeight="1" spans="1:6">
      <c r="A37" s="50"/>
      <c r="B37" s="67" t="s">
        <v>50</v>
      </c>
      <c r="C37" s="67"/>
      <c r="D37" s="67"/>
      <c r="E37" s="59"/>
      <c r="F37" s="63"/>
    </row>
    <row r="38" ht="20.1" customHeight="1" spans="1:6">
      <c r="A38" s="50"/>
      <c r="B38" s="67" t="s">
        <v>51</v>
      </c>
      <c r="C38" s="67"/>
      <c r="D38" s="67"/>
      <c r="E38" s="59"/>
      <c r="F38" s="64"/>
    </row>
    <row r="39" ht="20.1" customHeight="1" spans="1:6">
      <c r="A39" s="50"/>
      <c r="B39" s="67" t="s">
        <v>52</v>
      </c>
      <c r="C39" s="67"/>
      <c r="D39" s="67"/>
      <c r="E39" s="71" t="e">
        <f>SUMPRODUCT(E36:E38,E40:E42)/E35</f>
        <v>#DIV/0!</v>
      </c>
      <c r="F39" s="69" t="s">
        <v>53</v>
      </c>
    </row>
    <row r="40" ht="20.1" customHeight="1" spans="1:6">
      <c r="A40" s="50"/>
      <c r="B40" s="67" t="s">
        <v>54</v>
      </c>
      <c r="C40" s="67"/>
      <c r="D40" s="67"/>
      <c r="E40" s="68">
        <v>0</v>
      </c>
      <c r="F40" s="70"/>
    </row>
    <row r="41" ht="20.1" customHeight="1" spans="1:6">
      <c r="A41" s="50"/>
      <c r="B41" s="67" t="s">
        <v>55</v>
      </c>
      <c r="C41" s="67"/>
      <c r="D41" s="67"/>
      <c r="E41" s="59"/>
      <c r="F41" s="70"/>
    </row>
    <row r="42" ht="20.1" customHeight="1" spans="1:6">
      <c r="A42" s="50"/>
      <c r="B42" s="67" t="s">
        <v>56</v>
      </c>
      <c r="C42" s="67"/>
      <c r="D42" s="67"/>
      <c r="E42" s="59"/>
      <c r="F42" s="70"/>
    </row>
    <row r="43" ht="40.5" spans="1:7">
      <c r="A43" s="50"/>
      <c r="B43" s="47" t="s">
        <v>57</v>
      </c>
      <c r="C43" s="47"/>
      <c r="D43" s="47"/>
      <c r="E43" s="59"/>
      <c r="F43" s="49" t="s">
        <v>58</v>
      </c>
      <c r="G43" s="78"/>
    </row>
    <row r="44" ht="25.5" spans="1:6">
      <c r="A44" s="46" t="s">
        <v>59</v>
      </c>
      <c r="B44" s="47" t="s">
        <v>60</v>
      </c>
      <c r="C44" s="47"/>
      <c r="D44" s="47"/>
      <c r="E44" s="59"/>
      <c r="F44" s="55" t="s">
        <v>61</v>
      </c>
    </row>
    <row r="45" ht="15.75" customHeight="1" spans="1:6">
      <c r="A45" s="79" t="s">
        <v>62</v>
      </c>
      <c r="B45" s="80"/>
      <c r="C45" s="80"/>
      <c r="D45" s="80"/>
      <c r="E45" s="80"/>
      <c r="F45" s="81"/>
    </row>
    <row r="46" ht="15.75" spans="1:6">
      <c r="A46" s="82" t="s">
        <v>63</v>
      </c>
      <c r="B46" s="47" t="s">
        <v>64</v>
      </c>
      <c r="C46" s="47"/>
      <c r="D46" s="47"/>
      <c r="E46" s="59"/>
      <c r="F46" s="55" t="s">
        <v>65</v>
      </c>
    </row>
    <row r="47" ht="117.75" spans="1:6">
      <c r="A47" s="83"/>
      <c r="B47" s="47" t="s">
        <v>66</v>
      </c>
      <c r="C47" s="47"/>
      <c r="D47" s="47"/>
      <c r="E47" s="59"/>
      <c r="F47" s="55" t="s">
        <v>67</v>
      </c>
    </row>
    <row r="48" ht="20.1" customHeight="1" spans="1:6">
      <c r="A48" s="84" t="s">
        <v>68</v>
      </c>
      <c r="B48" s="85"/>
      <c r="C48" s="85"/>
      <c r="D48" s="85"/>
      <c r="E48" s="86"/>
      <c r="F48" s="87"/>
    </row>
    <row r="49" s="22" customFormat="1" ht="17.25" customHeight="1" spans="1:6">
      <c r="A49" s="88" t="s">
        <v>69</v>
      </c>
      <c r="B49" s="89"/>
      <c r="C49" s="89"/>
      <c r="D49" s="89"/>
      <c r="E49" s="89"/>
      <c r="F49" s="90"/>
    </row>
    <row r="50" s="22" customFormat="1" spans="1:6">
      <c r="A50" s="88" t="s">
        <v>70</v>
      </c>
      <c r="B50" s="89"/>
      <c r="C50" s="89"/>
      <c r="D50" s="89"/>
      <c r="E50" s="89"/>
      <c r="F50" s="90"/>
    </row>
    <row r="51" s="22" customFormat="1" ht="30" customHeight="1" spans="1:6">
      <c r="A51" s="91" t="s">
        <v>71</v>
      </c>
      <c r="B51" s="89"/>
      <c r="C51" s="89"/>
      <c r="D51" s="89"/>
      <c r="E51" s="89"/>
      <c r="F51" s="90"/>
    </row>
    <row r="52" s="22" customFormat="1" ht="28.5" customHeight="1" spans="1:6">
      <c r="A52" s="91" t="s">
        <v>72</v>
      </c>
      <c r="B52" s="89"/>
      <c r="C52" s="89"/>
      <c r="D52" s="89"/>
      <c r="E52" s="89"/>
      <c r="F52" s="90"/>
    </row>
    <row r="53" s="22" customFormat="1" ht="17.25" customHeight="1" spans="1:6">
      <c r="A53" s="91" t="s">
        <v>73</v>
      </c>
      <c r="B53" s="89"/>
      <c r="C53" s="89"/>
      <c r="D53" s="89"/>
      <c r="E53" s="89"/>
      <c r="F53" s="90"/>
    </row>
    <row r="54" s="22" customFormat="1" spans="1:6">
      <c r="A54" s="88" t="s">
        <v>74</v>
      </c>
      <c r="B54" s="89"/>
      <c r="C54" s="89"/>
      <c r="D54" s="89"/>
      <c r="E54" s="89"/>
      <c r="F54" s="90"/>
    </row>
    <row r="55" s="22" customFormat="1" ht="42.75" customHeight="1" spans="1:6">
      <c r="A55" s="88" t="s">
        <v>75</v>
      </c>
      <c r="B55" s="89"/>
      <c r="C55" s="89"/>
      <c r="D55" s="89"/>
      <c r="E55" s="89"/>
      <c r="F55" s="90"/>
    </row>
    <row r="56" s="22" customFormat="1" spans="1:6">
      <c r="A56" s="88" t="s">
        <v>76</v>
      </c>
      <c r="B56" s="89"/>
      <c r="C56" s="89"/>
      <c r="D56" s="89"/>
      <c r="E56" s="89"/>
      <c r="F56" s="90"/>
    </row>
    <row r="57" s="22" customFormat="1" ht="33" customHeight="1" spans="1:6">
      <c r="A57" s="88" t="s">
        <v>77</v>
      </c>
      <c r="B57" s="89"/>
      <c r="C57" s="89"/>
      <c r="D57" s="89"/>
      <c r="E57" s="89"/>
      <c r="F57" s="90"/>
    </row>
    <row r="58" s="22" customFormat="1" spans="1:6">
      <c r="A58" s="88" t="s">
        <v>78</v>
      </c>
      <c r="B58" s="89"/>
      <c r="C58" s="89"/>
      <c r="D58" s="89"/>
      <c r="E58" s="89"/>
      <c r="F58" s="90"/>
    </row>
    <row r="59" s="22" customFormat="1" spans="1:6">
      <c r="A59" s="88" t="s">
        <v>79</v>
      </c>
      <c r="B59" s="89"/>
      <c r="C59" s="89"/>
      <c r="D59" s="89"/>
      <c r="E59" s="89"/>
      <c r="F59" s="90"/>
    </row>
    <row r="60" s="23" customFormat="1" ht="15.75" spans="1:6">
      <c r="A60" s="92" t="s">
        <v>80</v>
      </c>
      <c r="B60" s="93"/>
      <c r="C60" s="93"/>
      <c r="D60" s="93"/>
      <c r="E60" s="93"/>
      <c r="F60" s="94"/>
    </row>
  </sheetData>
  <sheetProtection formatCells="0" formatColumns="0" formatRows="0" insertRows="0" insertColumns="0" deleteColumns="0" deleteRows="0"/>
  <mergeCells count="72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A45:F45"/>
    <mergeCell ref="B46:D46"/>
    <mergeCell ref="B47:D47"/>
    <mergeCell ref="A49:F49"/>
    <mergeCell ref="A50:F50"/>
    <mergeCell ref="A51:F51"/>
    <mergeCell ref="A52:F52"/>
    <mergeCell ref="A53:F53"/>
    <mergeCell ref="A54:F54"/>
    <mergeCell ref="A55:F55"/>
    <mergeCell ref="A56:F56"/>
    <mergeCell ref="A57:F57"/>
    <mergeCell ref="A58:F58"/>
    <mergeCell ref="A59:F59"/>
    <mergeCell ref="A60:F60"/>
    <mergeCell ref="A9:A43"/>
    <mergeCell ref="A46:A47"/>
    <mergeCell ref="B11:B12"/>
    <mergeCell ref="B13:B14"/>
    <mergeCell ref="B15:B16"/>
    <mergeCell ref="B17:B18"/>
    <mergeCell ref="B19:B20"/>
    <mergeCell ref="B21:B22"/>
    <mergeCell ref="C11:C12"/>
    <mergeCell ref="C13:C14"/>
    <mergeCell ref="C15:C16"/>
    <mergeCell ref="C17:C18"/>
    <mergeCell ref="C19:C20"/>
    <mergeCell ref="C21:C22"/>
    <mergeCell ref="F11:F16"/>
    <mergeCell ref="F17:F22"/>
    <mergeCell ref="F25:F28"/>
    <mergeCell ref="F29:F33"/>
    <mergeCell ref="F35:F38"/>
    <mergeCell ref="F39:F42"/>
  </mergeCells>
  <dataValidations count="2">
    <dataValidation type="list" allowBlank="1" showInputMessage="1" showErrorMessage="1" sqref="C17:C22">
      <formula1>'附录-指南参考值'!$A$33:$A$50</formula1>
    </dataValidation>
    <dataValidation type="list" allowBlank="1" showInputMessage="1" showErrorMessage="1" sqref="C11:C16">
      <formula1>'附录-指南参考值'!$B$3:$B$27</formula1>
    </dataValidation>
  </dataValidations>
  <pageMargins left="0.707638888888889" right="0.707638888888889" top="0.747916666666667" bottom="0.747916666666667" header="0.313888888888889" footer="0.313888888888889"/>
  <pageSetup paperSize="9" scale="90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1"/>
  <sheetViews>
    <sheetView tabSelected="1" view="pageBreakPreview" zoomScaleNormal="100" zoomScaleSheetLayoutView="100" workbookViewId="0">
      <selection activeCell="J26" sqref="J26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4" width="15.6666666666667" style="1" customWidth="1"/>
    <col min="5" max="5" width="16.775" style="1" customWidth="1"/>
    <col min="6" max="7" width="15.6666666666667" style="1" customWidth="1"/>
    <col min="8" max="16384" width="9" style="1"/>
  </cols>
  <sheetData>
    <row r="1" ht="14.25" spans="1:7">
      <c r="A1" s="2" t="s">
        <v>81</v>
      </c>
      <c r="B1" s="3"/>
      <c r="C1" s="3"/>
      <c r="D1" s="3"/>
      <c r="E1" s="3"/>
      <c r="F1" s="3"/>
      <c r="G1" s="3"/>
    </row>
    <row r="2" ht="21" customHeight="1" spans="1:7">
      <c r="A2" s="4" t="s">
        <v>82</v>
      </c>
      <c r="B2" s="4"/>
      <c r="C2" s="2" t="s">
        <v>83</v>
      </c>
      <c r="D2" s="2" t="s">
        <v>84</v>
      </c>
      <c r="E2" s="2" t="s">
        <v>85</v>
      </c>
      <c r="F2" s="2" t="s">
        <v>86</v>
      </c>
      <c r="G2" s="2" t="s">
        <v>87</v>
      </c>
    </row>
    <row r="3" ht="21" customHeight="1" spans="1:7">
      <c r="A3" s="4" t="s">
        <v>88</v>
      </c>
      <c r="B3" s="2" t="s">
        <v>89</v>
      </c>
      <c r="C3" s="5">
        <v>26.7</v>
      </c>
      <c r="D3" s="5" t="s">
        <v>90</v>
      </c>
      <c r="E3" s="6">
        <v>0.02749</v>
      </c>
      <c r="F3" s="6" t="s">
        <v>91</v>
      </c>
      <c r="G3" s="7">
        <v>0.94</v>
      </c>
    </row>
    <row r="4" ht="15.75" spans="1:7">
      <c r="A4" s="4"/>
      <c r="B4" s="2" t="s">
        <v>92</v>
      </c>
      <c r="C4" s="5">
        <v>19.57</v>
      </c>
      <c r="D4" s="5" t="s">
        <v>90</v>
      </c>
      <c r="E4" s="6">
        <v>0.02618</v>
      </c>
      <c r="F4" s="6" t="s">
        <v>91</v>
      </c>
      <c r="G4" s="7">
        <v>0.93</v>
      </c>
    </row>
    <row r="5" ht="15.75" spans="1:7">
      <c r="A5" s="4"/>
      <c r="B5" s="2" t="s">
        <v>93</v>
      </c>
      <c r="C5" s="5">
        <v>14.08</v>
      </c>
      <c r="D5" s="5" t="s">
        <v>90</v>
      </c>
      <c r="E5" s="6">
        <v>0.028</v>
      </c>
      <c r="F5" s="6" t="s">
        <v>91</v>
      </c>
      <c r="G5" s="7">
        <v>0.96</v>
      </c>
    </row>
    <row r="6" ht="15.75" spans="1:7">
      <c r="A6" s="4"/>
      <c r="B6" s="2" t="s">
        <v>94</v>
      </c>
      <c r="C6" s="5">
        <v>26.334</v>
      </c>
      <c r="D6" s="5" t="s">
        <v>90</v>
      </c>
      <c r="E6" s="6">
        <v>0.0254</v>
      </c>
      <c r="F6" s="6" t="s">
        <v>91</v>
      </c>
      <c r="G6" s="7">
        <v>0.9</v>
      </c>
    </row>
    <row r="7" ht="15.75" spans="1:7">
      <c r="A7" s="4"/>
      <c r="B7" s="2" t="s">
        <v>95</v>
      </c>
      <c r="C7" s="5">
        <v>8.363</v>
      </c>
      <c r="D7" s="5" t="s">
        <v>90</v>
      </c>
      <c r="E7" s="6">
        <v>0.0254</v>
      </c>
      <c r="F7" s="6" t="s">
        <v>91</v>
      </c>
      <c r="G7" s="7">
        <v>0.9</v>
      </c>
    </row>
    <row r="8" ht="15.75" spans="1:7">
      <c r="A8" s="4"/>
      <c r="B8" s="2" t="s">
        <v>96</v>
      </c>
      <c r="C8" s="5">
        <v>17.46</v>
      </c>
      <c r="D8" s="5" t="s">
        <v>90</v>
      </c>
      <c r="E8" s="6">
        <v>0.0336</v>
      </c>
      <c r="F8" s="6" t="s">
        <v>91</v>
      </c>
      <c r="G8" s="7">
        <v>0.9</v>
      </c>
    </row>
    <row r="9" ht="15.75" spans="1:7">
      <c r="A9" s="4"/>
      <c r="B9" s="2" t="s">
        <v>97</v>
      </c>
      <c r="C9" s="5">
        <v>28.447</v>
      </c>
      <c r="D9" s="5" t="s">
        <v>90</v>
      </c>
      <c r="E9" s="6">
        <v>0.0294</v>
      </c>
      <c r="F9" s="6" t="s">
        <v>91</v>
      </c>
      <c r="G9" s="7">
        <v>0.93</v>
      </c>
    </row>
    <row r="10" ht="15.75" spans="1:7">
      <c r="A10" s="8" t="s">
        <v>98</v>
      </c>
      <c r="B10" s="2" t="s">
        <v>99</v>
      </c>
      <c r="C10" s="5">
        <v>42.62</v>
      </c>
      <c r="D10" s="5" t="s">
        <v>90</v>
      </c>
      <c r="E10" s="6">
        <v>0.0201</v>
      </c>
      <c r="F10" s="6" t="s">
        <v>91</v>
      </c>
      <c r="G10" s="7">
        <v>0.98</v>
      </c>
    </row>
    <row r="11" ht="15.75" spans="1:7">
      <c r="A11" s="9"/>
      <c r="B11" s="2" t="s">
        <v>100</v>
      </c>
      <c r="C11" s="5">
        <v>40.19</v>
      </c>
      <c r="D11" s="5" t="s">
        <v>90</v>
      </c>
      <c r="E11" s="6">
        <v>0.0211</v>
      </c>
      <c r="F11" s="6" t="s">
        <v>91</v>
      </c>
      <c r="G11" s="7">
        <v>0.98</v>
      </c>
    </row>
    <row r="12" ht="15.75" spans="1:7">
      <c r="A12" s="9"/>
      <c r="B12" s="2" t="s">
        <v>101</v>
      </c>
      <c r="C12" s="5">
        <v>44.8</v>
      </c>
      <c r="D12" s="5" t="s">
        <v>90</v>
      </c>
      <c r="E12" s="6">
        <v>0.0189</v>
      </c>
      <c r="F12" s="6" t="s">
        <v>91</v>
      </c>
      <c r="G12" s="7">
        <v>0.98</v>
      </c>
    </row>
    <row r="13" ht="15.75" spans="1:7">
      <c r="A13" s="9"/>
      <c r="B13" s="2" t="s">
        <v>102</v>
      </c>
      <c r="C13" s="5">
        <v>43.33</v>
      </c>
      <c r="D13" s="5" t="s">
        <v>90</v>
      </c>
      <c r="E13" s="6">
        <v>0.0202</v>
      </c>
      <c r="F13" s="6" t="s">
        <v>91</v>
      </c>
      <c r="G13" s="7">
        <v>0.98</v>
      </c>
    </row>
    <row r="14" ht="15.75" spans="1:7">
      <c r="A14" s="9"/>
      <c r="B14" s="2" t="s">
        <v>103</v>
      </c>
      <c r="C14" s="5">
        <v>44.75</v>
      </c>
      <c r="D14" s="5" t="s">
        <v>90</v>
      </c>
      <c r="E14" s="6">
        <v>0.0196</v>
      </c>
      <c r="F14" s="6" t="s">
        <v>91</v>
      </c>
      <c r="G14" s="7">
        <v>0.98</v>
      </c>
    </row>
    <row r="15" ht="15.75" spans="1:7">
      <c r="A15" s="9"/>
      <c r="B15" s="2" t="s">
        <v>104</v>
      </c>
      <c r="C15" s="5">
        <v>31.998</v>
      </c>
      <c r="D15" s="5" t="s">
        <v>90</v>
      </c>
      <c r="E15" s="6">
        <v>0.0275</v>
      </c>
      <c r="F15" s="6" t="s">
        <v>91</v>
      </c>
      <c r="G15" s="7">
        <v>0.98</v>
      </c>
    </row>
    <row r="16" ht="15.75" spans="1:7">
      <c r="A16" s="9"/>
      <c r="B16" s="2" t="s">
        <v>105</v>
      </c>
      <c r="C16" s="5">
        <v>41.868</v>
      </c>
      <c r="D16" s="5" t="s">
        <v>90</v>
      </c>
      <c r="E16" s="6">
        <v>0.0172</v>
      </c>
      <c r="F16" s="6" t="s">
        <v>91</v>
      </c>
      <c r="G16" s="7">
        <v>0.98</v>
      </c>
    </row>
    <row r="17" ht="15.75" spans="1:7">
      <c r="A17" s="9"/>
      <c r="B17" s="2" t="s">
        <v>106</v>
      </c>
      <c r="C17" s="5">
        <v>47.31</v>
      </c>
      <c r="D17" s="5" t="s">
        <v>90</v>
      </c>
      <c r="E17" s="6">
        <v>0.0172</v>
      </c>
      <c r="F17" s="6" t="s">
        <v>91</v>
      </c>
      <c r="G17" s="7">
        <v>0.98</v>
      </c>
    </row>
    <row r="18" ht="15.75" spans="1:7">
      <c r="A18" s="9"/>
      <c r="B18" s="2" t="s">
        <v>107</v>
      </c>
      <c r="C18" s="5">
        <v>33.453</v>
      </c>
      <c r="D18" s="5" t="s">
        <v>90</v>
      </c>
      <c r="E18" s="6">
        <v>0.022</v>
      </c>
      <c r="F18" s="6" t="s">
        <v>91</v>
      </c>
      <c r="G18" s="7">
        <v>0.98</v>
      </c>
    </row>
    <row r="19" ht="15.75" spans="1:7">
      <c r="A19" s="9"/>
      <c r="B19" s="2" t="s">
        <v>108</v>
      </c>
      <c r="C19" s="5">
        <v>41.816</v>
      </c>
      <c r="D19" s="5" t="s">
        <v>90</v>
      </c>
      <c r="E19" s="6">
        <v>0.0227</v>
      </c>
      <c r="F19" s="6" t="s">
        <v>91</v>
      </c>
      <c r="G19" s="7">
        <v>0.98</v>
      </c>
    </row>
    <row r="20" ht="15.75" spans="1:7">
      <c r="A20" s="10"/>
      <c r="B20" s="2" t="s">
        <v>109</v>
      </c>
      <c r="C20" s="5">
        <v>41.031</v>
      </c>
      <c r="D20" s="5" t="s">
        <v>90</v>
      </c>
      <c r="E20" s="6">
        <v>0.02</v>
      </c>
      <c r="F20" s="6" t="s">
        <v>91</v>
      </c>
      <c r="G20" s="7">
        <v>0.98</v>
      </c>
    </row>
    <row r="21" ht="15.75" spans="1:7">
      <c r="A21" s="8" t="s">
        <v>110</v>
      </c>
      <c r="B21" s="2" t="s">
        <v>111</v>
      </c>
      <c r="C21" s="5">
        <v>46.05</v>
      </c>
      <c r="D21" s="5" t="s">
        <v>90</v>
      </c>
      <c r="E21" s="6">
        <v>0.0182</v>
      </c>
      <c r="F21" s="6" t="s">
        <v>91</v>
      </c>
      <c r="G21" s="7">
        <v>0.99</v>
      </c>
    </row>
    <row r="22" ht="18" spans="1:7">
      <c r="A22" s="9"/>
      <c r="B22" s="2" t="s">
        <v>112</v>
      </c>
      <c r="C22" s="5">
        <v>173.54</v>
      </c>
      <c r="D22" s="5" t="s">
        <v>113</v>
      </c>
      <c r="E22" s="6">
        <v>0.0136</v>
      </c>
      <c r="F22" s="6" t="s">
        <v>91</v>
      </c>
      <c r="G22" s="7">
        <v>0.99</v>
      </c>
    </row>
    <row r="23" ht="18" spans="1:7">
      <c r="A23" s="9"/>
      <c r="B23" s="2" t="s">
        <v>114</v>
      </c>
      <c r="C23" s="5">
        <v>33</v>
      </c>
      <c r="D23" s="5" t="s">
        <v>113</v>
      </c>
      <c r="E23" s="6">
        <v>0.0708</v>
      </c>
      <c r="F23" s="6" t="s">
        <v>91</v>
      </c>
      <c r="G23" s="7">
        <v>0.99</v>
      </c>
    </row>
    <row r="24" ht="18" spans="1:7">
      <c r="A24" s="9"/>
      <c r="B24" s="2" t="s">
        <v>115</v>
      </c>
      <c r="C24" s="5">
        <v>84</v>
      </c>
      <c r="D24" s="5" t="s">
        <v>113</v>
      </c>
      <c r="E24" s="6">
        <v>0.0496</v>
      </c>
      <c r="F24" s="6" t="s">
        <v>91</v>
      </c>
      <c r="G24" s="7">
        <v>0.99</v>
      </c>
    </row>
    <row r="25" ht="18" spans="1:7">
      <c r="A25" s="9"/>
      <c r="B25" s="2" t="s">
        <v>116</v>
      </c>
      <c r="C25" s="5">
        <v>111.19</v>
      </c>
      <c r="D25" s="5" t="s">
        <v>113</v>
      </c>
      <c r="E25" s="6">
        <v>0.03951</v>
      </c>
      <c r="F25" s="6" t="s">
        <v>91</v>
      </c>
      <c r="G25" s="7">
        <v>0.99</v>
      </c>
    </row>
    <row r="26" ht="18" spans="1:7">
      <c r="A26" s="9"/>
      <c r="B26" s="2" t="s">
        <v>117</v>
      </c>
      <c r="C26" s="5">
        <v>52.27</v>
      </c>
      <c r="D26" s="5" t="s">
        <v>113</v>
      </c>
      <c r="E26" s="6">
        <v>0.0122</v>
      </c>
      <c r="F26" s="6" t="s">
        <v>91</v>
      </c>
      <c r="G26" s="7">
        <v>0.99</v>
      </c>
    </row>
    <row r="27" ht="18" spans="1:7">
      <c r="A27" s="10"/>
      <c r="B27" s="2" t="s">
        <v>118</v>
      </c>
      <c r="C27" s="5">
        <v>389.31</v>
      </c>
      <c r="D27" s="5" t="s">
        <v>113</v>
      </c>
      <c r="E27" s="6">
        <v>0.0153</v>
      </c>
      <c r="F27" s="6" t="s">
        <v>91</v>
      </c>
      <c r="G27" s="7">
        <v>0.99</v>
      </c>
    </row>
    <row r="28" spans="1:7">
      <c r="A28" s="11"/>
      <c r="B28" s="11"/>
      <c r="C28" s="11"/>
      <c r="D28" s="11"/>
      <c r="E28" s="11"/>
      <c r="F28" s="11"/>
      <c r="G28" s="11"/>
    </row>
    <row r="29" spans="1:7">
      <c r="A29" s="11"/>
      <c r="B29" s="11"/>
      <c r="C29" s="11"/>
      <c r="D29" s="11"/>
      <c r="E29" s="11"/>
      <c r="F29" s="11"/>
      <c r="G29" s="11"/>
    </row>
    <row r="30" spans="1:7">
      <c r="A30" s="11"/>
      <c r="B30" s="11"/>
      <c r="C30" s="11"/>
      <c r="D30" s="11"/>
      <c r="E30" s="11"/>
      <c r="F30" s="11"/>
      <c r="G30" s="11"/>
    </row>
    <row r="31" spans="1:7">
      <c r="A31" s="12" t="s">
        <v>81</v>
      </c>
      <c r="B31" s="13"/>
      <c r="C31" s="13"/>
      <c r="D31" s="11"/>
      <c r="E31" s="11"/>
      <c r="F31" s="11"/>
      <c r="G31" s="11"/>
    </row>
    <row r="32" ht="15" spans="1:7">
      <c r="A32" s="14" t="s">
        <v>119</v>
      </c>
      <c r="B32" s="15" t="s">
        <v>120</v>
      </c>
      <c r="C32" s="16" t="s">
        <v>121</v>
      </c>
      <c r="D32" s="11"/>
      <c r="E32" s="11"/>
      <c r="F32" s="11"/>
      <c r="G32" s="11"/>
    </row>
    <row r="33" ht="15" spans="1:7">
      <c r="A33" s="17" t="s">
        <v>122</v>
      </c>
      <c r="B33" s="18">
        <v>0.5852</v>
      </c>
      <c r="C33" s="19">
        <f>B33*100</f>
        <v>58.52</v>
      </c>
      <c r="D33" s="11"/>
      <c r="E33" s="11"/>
      <c r="F33" s="11"/>
      <c r="G33" s="11"/>
    </row>
    <row r="34" ht="15" spans="1:7">
      <c r="A34" s="17" t="s">
        <v>123</v>
      </c>
      <c r="B34" s="18">
        <v>0.6664</v>
      </c>
      <c r="C34" s="19">
        <f t="shared" ref="C34:C50" si="0">B34*100</f>
        <v>66.64</v>
      </c>
      <c r="D34" s="11"/>
      <c r="E34" s="11"/>
      <c r="F34" s="11"/>
      <c r="G34" s="11"/>
    </row>
    <row r="35" ht="15" spans="1:7">
      <c r="A35" s="17" t="s">
        <v>124</v>
      </c>
      <c r="B35" s="18">
        <v>0.888</v>
      </c>
      <c r="C35" s="19">
        <f t="shared" si="0"/>
        <v>88.8</v>
      </c>
      <c r="D35" s="11"/>
      <c r="E35" s="11"/>
      <c r="F35" s="11"/>
      <c r="G35" s="11"/>
    </row>
    <row r="36" ht="15" spans="1:7">
      <c r="A36" s="17" t="s">
        <v>125</v>
      </c>
      <c r="B36" s="18">
        <v>0.97</v>
      </c>
      <c r="C36" s="19">
        <f t="shared" si="0"/>
        <v>97</v>
      </c>
      <c r="D36" s="11"/>
      <c r="E36" s="11"/>
      <c r="F36" s="11"/>
      <c r="G36" s="11"/>
    </row>
    <row r="37" ht="15" spans="1:7">
      <c r="A37" s="17" t="s">
        <v>126</v>
      </c>
      <c r="B37" s="18">
        <v>0.856</v>
      </c>
      <c r="C37" s="19">
        <f t="shared" si="0"/>
        <v>85.6</v>
      </c>
      <c r="D37" s="11"/>
      <c r="E37" s="11"/>
      <c r="F37" s="11"/>
      <c r="G37" s="11"/>
    </row>
    <row r="38" ht="15" spans="1:7">
      <c r="A38" s="17" t="s">
        <v>127</v>
      </c>
      <c r="B38" s="18">
        <v>0.245</v>
      </c>
      <c r="C38" s="19">
        <f t="shared" si="0"/>
        <v>24.5</v>
      </c>
      <c r="D38" s="11"/>
      <c r="E38" s="11"/>
      <c r="F38" s="11"/>
      <c r="G38" s="11"/>
    </row>
    <row r="39" ht="15" spans="1:7">
      <c r="A39" s="17" t="s">
        <v>128</v>
      </c>
      <c r="B39" s="18">
        <v>0.387</v>
      </c>
      <c r="C39" s="19">
        <f t="shared" si="0"/>
        <v>38.7</v>
      </c>
      <c r="D39" s="11"/>
      <c r="E39" s="11"/>
      <c r="F39" s="11"/>
      <c r="G39" s="11"/>
    </row>
    <row r="40" ht="15" spans="1:7">
      <c r="A40" s="17" t="s">
        <v>129</v>
      </c>
      <c r="B40" s="18">
        <v>0.545</v>
      </c>
      <c r="C40" s="19">
        <f t="shared" si="0"/>
        <v>54.5</v>
      </c>
      <c r="D40" s="11"/>
      <c r="E40" s="11"/>
      <c r="F40" s="11"/>
      <c r="G40" s="11"/>
    </row>
    <row r="41" ht="15" spans="1:7">
      <c r="A41" s="17" t="s">
        <v>130</v>
      </c>
      <c r="B41" s="18">
        <v>0.4444</v>
      </c>
      <c r="C41" s="19">
        <f t="shared" si="0"/>
        <v>44.44</v>
      </c>
      <c r="D41" s="11"/>
      <c r="E41" s="11"/>
      <c r="F41" s="11"/>
      <c r="G41" s="11"/>
    </row>
    <row r="42" ht="15" spans="1:7">
      <c r="A42" s="17" t="s">
        <v>131</v>
      </c>
      <c r="B42" s="18">
        <v>0.375</v>
      </c>
      <c r="C42" s="19">
        <f t="shared" si="0"/>
        <v>37.5</v>
      </c>
      <c r="D42" s="11"/>
      <c r="E42" s="11"/>
      <c r="F42" s="11"/>
      <c r="G42" s="11"/>
    </row>
    <row r="43" ht="15" spans="1:7">
      <c r="A43" s="17" t="s">
        <v>132</v>
      </c>
      <c r="B43" s="18">
        <v>0.749</v>
      </c>
      <c r="C43" s="19">
        <f t="shared" si="0"/>
        <v>74.9</v>
      </c>
      <c r="D43" s="11"/>
      <c r="E43" s="11"/>
      <c r="F43" s="11"/>
      <c r="G43" s="11"/>
    </row>
    <row r="44" ht="15" spans="1:7">
      <c r="A44" s="17" t="s">
        <v>133</v>
      </c>
      <c r="B44" s="18">
        <v>0.856</v>
      </c>
      <c r="C44" s="19">
        <f t="shared" si="0"/>
        <v>85.6</v>
      </c>
      <c r="D44" s="11"/>
      <c r="E44" s="11"/>
      <c r="F44" s="11"/>
      <c r="G44" s="11"/>
    </row>
    <row r="45" ht="15" spans="1:7">
      <c r="A45" s="17" t="s">
        <v>134</v>
      </c>
      <c r="B45" s="18">
        <v>0.817</v>
      </c>
      <c r="C45" s="19">
        <f t="shared" si="0"/>
        <v>81.7</v>
      </c>
      <c r="D45" s="11"/>
      <c r="E45" s="11"/>
      <c r="F45" s="11"/>
      <c r="G45" s="11"/>
    </row>
    <row r="46" ht="15" spans="1:7">
      <c r="A46" s="17" t="s">
        <v>135</v>
      </c>
      <c r="B46" s="18">
        <v>0.8563</v>
      </c>
      <c r="C46" s="19">
        <f t="shared" si="0"/>
        <v>85.63</v>
      </c>
      <c r="D46" s="11"/>
      <c r="E46" s="11"/>
      <c r="F46" s="11"/>
      <c r="G46" s="11"/>
    </row>
    <row r="47" ht="15" spans="1:7">
      <c r="A47" s="17" t="s">
        <v>136</v>
      </c>
      <c r="B47" s="18">
        <v>0.384</v>
      </c>
      <c r="C47" s="19">
        <f t="shared" si="0"/>
        <v>38.4</v>
      </c>
      <c r="D47" s="11"/>
      <c r="E47" s="11"/>
      <c r="F47" s="11"/>
      <c r="G47" s="11"/>
    </row>
    <row r="48" ht="15" spans="1:7">
      <c r="A48" s="17" t="s">
        <v>137</v>
      </c>
      <c r="B48" s="18">
        <v>0.2</v>
      </c>
      <c r="C48" s="19">
        <f t="shared" si="0"/>
        <v>20</v>
      </c>
      <c r="D48" s="11"/>
      <c r="E48" s="11"/>
      <c r="F48" s="11"/>
      <c r="G48" s="11"/>
    </row>
    <row r="49" ht="15" spans="1:7">
      <c r="A49" s="17" t="s">
        <v>138</v>
      </c>
      <c r="B49" s="18">
        <v>0.1519</v>
      </c>
      <c r="C49" s="19">
        <f t="shared" si="0"/>
        <v>15.19</v>
      </c>
      <c r="D49" s="11"/>
      <c r="E49" s="11"/>
      <c r="F49" s="11"/>
      <c r="G49" s="11"/>
    </row>
    <row r="50" ht="15" spans="1:7">
      <c r="A50" s="17" t="s">
        <v>139</v>
      </c>
      <c r="B50" s="18">
        <v>0.314</v>
      </c>
      <c r="C50" s="19">
        <f t="shared" si="0"/>
        <v>31.4</v>
      </c>
      <c r="D50" s="11"/>
      <c r="E50" s="11"/>
      <c r="F50" s="11"/>
      <c r="G50" s="11"/>
    </row>
    <row r="51" ht="15" spans="1:7">
      <c r="A51" s="20"/>
      <c r="B51" s="20" t="s">
        <v>140</v>
      </c>
      <c r="C51" s="21"/>
      <c r="D51" s="11"/>
      <c r="E51" s="11"/>
      <c r="F51" s="11"/>
      <c r="G51" s="11"/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2018-02-23T07:24:00Z</cp:lastPrinted>
  <dcterms:modified xsi:type="dcterms:W3CDTF">2020-04-07T03:19:13Z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