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180" windowHeight="13065" activeTab="1"/>
  </bookViews>
  <sheets>
    <sheet name="总表" sheetId="1" r:id="rId1"/>
    <sheet name="附录-相关参考值" sheetId="2" r:id="rId2"/>
  </sheets>
  <definedNames>
    <definedName name="_xlnm.Print_Area" localSheetId="1">'附录-相关参考值'!$A$1:$I$15</definedName>
    <definedName name="_xlnm.Print_Area" localSheetId="0">总表!$A$1:$F$194</definedName>
    <definedName name="_xlnm.Print_Titles" localSheetId="1">'附录-相关参考值'!$A:$A</definedName>
  </definedNames>
  <calcPr calcId="144525"/>
</workbook>
</file>

<file path=xl/sharedStrings.xml><?xml version="1.0" encoding="utf-8"?>
<sst xmlns="http://schemas.openxmlformats.org/spreadsheetml/2006/main" count="114">
  <si>
    <r>
      <rPr>
        <sz val="20"/>
        <rFont val="方正小标宋简体"/>
        <charset val="134"/>
      </rPr>
      <t xml:space="preserve">发电企业
</t>
    </r>
    <r>
      <rPr>
        <u/>
        <sz val="20"/>
        <rFont val="方正小标宋简体"/>
        <charset val="134"/>
      </rPr>
      <t>2019</t>
    </r>
    <r>
      <rPr>
        <sz val="20"/>
        <rFont val="方正小标宋简体"/>
        <charset val="134"/>
      </rPr>
      <t>年温室气体排放报告补充数据表</t>
    </r>
  </si>
  <si>
    <t>企业名称</t>
  </si>
  <si>
    <t>组织机构代码</t>
  </si>
  <si>
    <t>行业代码</t>
  </si>
  <si>
    <t>数据汇总企业经办人</t>
  </si>
  <si>
    <t>姓名</t>
  </si>
  <si>
    <t>职务</t>
  </si>
  <si>
    <t>联系电话</t>
  </si>
  <si>
    <t>联系人</t>
  </si>
  <si>
    <t>负责人</t>
  </si>
  <si>
    <t>补充数据</t>
  </si>
  <si>
    <t>数值</t>
  </si>
  <si>
    <r>
      <rPr>
        <b/>
        <sz val="12"/>
        <rFont val="宋体"/>
        <charset val="134"/>
      </rPr>
      <t>计算方法或填写要求</t>
    </r>
    <r>
      <rPr>
        <b/>
        <vertAlign val="superscript"/>
        <sz val="10"/>
        <rFont val="Times New Roman"/>
        <charset val="134"/>
      </rPr>
      <t>*1</t>
    </r>
  </si>
  <si>
    <r>
      <rPr>
        <sz val="12"/>
        <rFont val="宋体"/>
        <charset val="134"/>
      </rPr>
      <t>机组</t>
    </r>
    <r>
      <rPr>
        <sz val="12"/>
        <rFont val="Times New Roman"/>
        <charset val="134"/>
      </rPr>
      <t>1</t>
    </r>
    <r>
      <rPr>
        <vertAlign val="superscript"/>
        <sz val="12"/>
        <rFont val="Times New Roman"/>
        <charset val="134"/>
      </rPr>
      <t>*2</t>
    </r>
  </si>
  <si>
    <t>发电燃料类型</t>
  </si>
  <si>
    <r>
      <rPr>
        <sz val="12"/>
        <rFont val="Times New Roman"/>
        <charset val="134"/>
      </rPr>
      <t>——</t>
    </r>
    <r>
      <rPr>
        <sz val="12"/>
        <rFont val="宋体"/>
        <charset val="134"/>
      </rPr>
      <t>请选择</t>
    </r>
    <r>
      <rPr>
        <sz val="12"/>
        <rFont val="Times New Roman"/>
        <charset val="134"/>
      </rPr>
      <t>——</t>
    </r>
  </si>
  <si>
    <t>燃煤、燃油或者燃气</t>
  </si>
  <si>
    <r>
      <rPr>
        <sz val="12"/>
        <rFont val="宋体"/>
        <charset val="134"/>
      </rPr>
      <t>装机容量（</t>
    </r>
    <r>
      <rPr>
        <sz val="12"/>
        <rFont val="Times New Roman"/>
        <charset val="134"/>
      </rPr>
      <t>MW</t>
    </r>
    <r>
      <rPr>
        <sz val="12"/>
        <rFont val="宋体"/>
        <charset val="134"/>
      </rPr>
      <t>）</t>
    </r>
  </si>
  <si>
    <t>单机容量，如果合并填报时请列明每台机组的容量</t>
  </si>
  <si>
    <r>
      <rPr>
        <sz val="12"/>
        <rFont val="宋体"/>
        <charset val="134"/>
      </rPr>
      <t>压力参数</t>
    </r>
    <r>
      <rPr>
        <sz val="12"/>
        <rFont val="Times New Roman"/>
        <charset val="134"/>
      </rPr>
      <t>/</t>
    </r>
    <r>
      <rPr>
        <sz val="12"/>
        <rFont val="宋体"/>
        <charset val="134"/>
      </rPr>
      <t>机组类型</t>
    </r>
  </si>
  <si>
    <r>
      <rPr>
        <sz val="12"/>
        <rFont val="宋体"/>
        <charset val="134"/>
      </rPr>
      <t>请填机组类型或压力参数，其中：</t>
    </r>
    <r>
      <rPr>
        <sz val="12"/>
        <rFont val="Times New Roman"/>
        <charset val="134"/>
      </rPr>
      <t xml:space="preserve">
</t>
    </r>
    <r>
      <rPr>
        <sz val="12"/>
        <rFont val="宋体"/>
        <charset val="134"/>
      </rPr>
      <t>对于燃煤机组，压力参数指：中压、高压、超高压、亚临界、超临界、超超临界；并注明是否循环流化床机组、</t>
    </r>
    <r>
      <rPr>
        <sz val="12"/>
        <rFont val="Times New Roman"/>
        <charset val="134"/>
      </rPr>
      <t>IGCC</t>
    </r>
    <r>
      <rPr>
        <sz val="12"/>
        <rFont val="宋体"/>
        <charset val="134"/>
      </rPr>
      <t>机组</t>
    </r>
    <r>
      <rPr>
        <sz val="12"/>
        <rFont val="Times New Roman"/>
        <charset val="134"/>
      </rPr>
      <t xml:space="preserve">
</t>
    </r>
    <r>
      <rPr>
        <sz val="12"/>
        <rFont val="宋体"/>
        <charset val="134"/>
      </rPr>
      <t>对于燃气机组，机组类型指：</t>
    </r>
    <r>
      <rPr>
        <sz val="12"/>
        <rFont val="Times New Roman"/>
        <charset val="134"/>
      </rPr>
      <t>B</t>
    </r>
    <r>
      <rPr>
        <sz val="12"/>
        <rFont val="宋体"/>
        <charset val="134"/>
      </rPr>
      <t>级、</t>
    </r>
    <r>
      <rPr>
        <sz val="12"/>
        <rFont val="Times New Roman"/>
        <charset val="134"/>
      </rPr>
      <t>E</t>
    </r>
    <r>
      <rPr>
        <sz val="12"/>
        <rFont val="宋体"/>
        <charset val="134"/>
      </rPr>
      <t>级、</t>
    </r>
    <r>
      <rPr>
        <sz val="12"/>
        <rFont val="Times New Roman"/>
        <charset val="134"/>
      </rPr>
      <t>F</t>
    </r>
    <r>
      <rPr>
        <sz val="12"/>
        <rFont val="宋体"/>
        <charset val="134"/>
      </rPr>
      <t>级、</t>
    </r>
    <r>
      <rPr>
        <sz val="12"/>
        <rFont val="Times New Roman"/>
        <charset val="134"/>
      </rPr>
      <t>H</t>
    </r>
    <r>
      <rPr>
        <sz val="12"/>
        <rFont val="宋体"/>
        <charset val="134"/>
      </rPr>
      <t>级、分布式</t>
    </r>
  </si>
  <si>
    <r>
      <rPr>
        <sz val="12"/>
        <rFont val="宋体"/>
        <charset val="134"/>
      </rPr>
      <t>汽轮机排汽冷却方式</t>
    </r>
    <r>
      <rPr>
        <vertAlign val="superscript"/>
        <sz val="12"/>
        <rFont val="Times New Roman"/>
        <charset val="134"/>
      </rPr>
      <t>*3</t>
    </r>
  </si>
  <si>
    <r>
      <rPr>
        <sz val="12"/>
        <rFont val="宋体"/>
        <charset val="134"/>
      </rPr>
      <t>水冷，含开式循环、闭式循环</t>
    </r>
    <r>
      <rPr>
        <sz val="12"/>
        <rFont val="Times New Roman"/>
        <charset val="134"/>
      </rPr>
      <t xml:space="preserve">
</t>
    </r>
    <r>
      <rPr>
        <sz val="12"/>
        <rFont val="宋体"/>
        <charset val="134"/>
      </rPr>
      <t>空冷，含直接空冷、间接空冷</t>
    </r>
    <r>
      <rPr>
        <sz val="12"/>
        <rFont val="Times New Roman"/>
        <charset val="134"/>
      </rPr>
      <t xml:space="preserve">
</t>
    </r>
    <r>
      <rPr>
        <sz val="12"/>
        <rFont val="宋体"/>
        <charset val="134"/>
      </rPr>
      <t>对于背压机组、内燃机组等特殊发电机组，仅需注明，不需填写冷却方式</t>
    </r>
  </si>
  <si>
    <r>
      <rPr>
        <sz val="12"/>
        <rFont val="宋体"/>
        <charset val="134"/>
      </rPr>
      <t>机组二氧化碳排放总量（</t>
    </r>
    <r>
      <rPr>
        <sz val="12"/>
        <rFont val="Times New Roman"/>
        <charset val="134"/>
      </rPr>
      <t>tCO</t>
    </r>
    <r>
      <rPr>
        <vertAlign val="subscript"/>
        <sz val="12"/>
        <rFont val="Times New Roman"/>
        <charset val="134"/>
      </rPr>
      <t>2</t>
    </r>
    <r>
      <rPr>
        <sz val="12"/>
        <rFont val="宋体"/>
        <charset val="134"/>
      </rPr>
      <t>）</t>
    </r>
  </si>
  <si>
    <r>
      <rPr>
        <sz val="12"/>
        <rFont val="Times New Roman"/>
        <charset val="134"/>
      </rPr>
      <t>5.1</t>
    </r>
    <r>
      <rPr>
        <sz val="12"/>
        <rFont val="宋体"/>
        <charset val="134"/>
      </rPr>
      <t>与</t>
    </r>
    <r>
      <rPr>
        <sz val="12"/>
        <rFont val="Times New Roman"/>
        <charset val="134"/>
      </rPr>
      <t>5.2</t>
    </r>
    <r>
      <rPr>
        <sz val="12"/>
        <rFont val="宋体"/>
        <charset val="134"/>
      </rPr>
      <t>之和</t>
    </r>
  </si>
  <si>
    <r>
      <rPr>
        <sz val="12"/>
        <rFont val="宋体"/>
        <charset val="134"/>
      </rPr>
      <t>化石燃料燃烧排放量（</t>
    </r>
    <r>
      <rPr>
        <sz val="12"/>
        <rFont val="Times New Roman"/>
        <charset val="134"/>
      </rPr>
      <t>tCO</t>
    </r>
    <r>
      <rPr>
        <vertAlign val="subscript"/>
        <sz val="12"/>
        <rFont val="Times New Roman"/>
        <charset val="134"/>
      </rPr>
      <t>2</t>
    </r>
    <r>
      <rPr>
        <sz val="12"/>
        <rFont val="宋体"/>
        <charset val="134"/>
      </rPr>
      <t>）</t>
    </r>
    <r>
      <rPr>
        <vertAlign val="superscript"/>
        <sz val="12"/>
        <rFont val="Times New Roman"/>
        <charset val="134"/>
      </rPr>
      <t>*4</t>
    </r>
  </si>
  <si>
    <r>
      <rPr>
        <sz val="12"/>
        <rFont val="宋体"/>
        <charset val="134"/>
      </rPr>
      <t>按核算与报告指南公式（</t>
    </r>
    <r>
      <rPr>
        <sz val="12"/>
        <rFont val="Times New Roman"/>
        <charset val="134"/>
      </rPr>
      <t>2</t>
    </r>
    <r>
      <rPr>
        <sz val="12"/>
        <rFont val="宋体"/>
        <charset val="134"/>
      </rPr>
      <t>）计算</t>
    </r>
  </si>
  <si>
    <t xml:space="preserve">5.1.1 </t>
  </si>
  <si>
    <r>
      <rPr>
        <sz val="12"/>
        <rFont val="宋体"/>
        <charset val="134"/>
      </rPr>
      <t>消耗量（</t>
    </r>
    <r>
      <rPr>
        <sz val="12"/>
        <rFont val="Times New Roman"/>
        <charset val="134"/>
      </rPr>
      <t>t</t>
    </r>
    <r>
      <rPr>
        <sz val="12"/>
        <rFont val="宋体"/>
        <charset val="134"/>
      </rPr>
      <t>或万</t>
    </r>
    <r>
      <rPr>
        <sz val="12"/>
        <rFont val="Times New Roman"/>
        <charset val="134"/>
      </rPr>
      <t>Nm</t>
    </r>
    <r>
      <rPr>
        <vertAlign val="superscript"/>
        <sz val="12"/>
        <rFont val="Times New Roman"/>
        <charset val="134"/>
      </rPr>
      <t>3</t>
    </r>
    <r>
      <rPr>
        <sz val="12"/>
        <rFont val="宋体"/>
        <charset val="134"/>
      </rPr>
      <t>）</t>
    </r>
    <r>
      <rPr>
        <vertAlign val="superscript"/>
        <sz val="12"/>
        <rFont val="Times New Roman"/>
        <charset val="134"/>
      </rPr>
      <t>*5,*6</t>
    </r>
  </si>
  <si>
    <r>
      <rPr>
        <sz val="12"/>
        <rFont val="Times New Roman"/>
        <charset val="134"/>
      </rPr>
      <t>——</t>
    </r>
    <r>
      <rPr>
        <sz val="12"/>
        <rFont val="宋体"/>
        <charset val="134"/>
      </rPr>
      <t>请选择燃料</t>
    </r>
    <r>
      <rPr>
        <sz val="12"/>
        <rFont val="Times New Roman"/>
        <charset val="134"/>
      </rPr>
      <t>——</t>
    </r>
  </si>
  <si>
    <t>对于入炉煤燃料中含有多种燃料类型的（如燃煤及其他燃料），需填写各种燃料类型名称及发热量占比</t>
  </si>
  <si>
    <r>
      <rPr>
        <sz val="12"/>
        <rFont val="宋体"/>
        <charset val="134"/>
      </rPr>
      <t>低位发热量</t>
    </r>
    <r>
      <rPr>
        <sz val="12"/>
        <rFont val="Times New Roman"/>
        <charset val="134"/>
      </rPr>
      <t>(GJ/t</t>
    </r>
    <r>
      <rPr>
        <sz val="12"/>
        <rFont val="宋体"/>
        <charset val="134"/>
      </rPr>
      <t>或</t>
    </r>
    <r>
      <rPr>
        <sz val="12"/>
        <rFont val="Times New Roman"/>
        <charset val="134"/>
      </rPr>
      <t>GJ/</t>
    </r>
    <r>
      <rPr>
        <sz val="12"/>
        <rFont val="宋体"/>
        <charset val="134"/>
      </rPr>
      <t>万</t>
    </r>
    <r>
      <rPr>
        <sz val="12"/>
        <rFont val="Times New Roman"/>
        <charset val="134"/>
      </rPr>
      <t>Nm</t>
    </r>
    <r>
      <rPr>
        <vertAlign val="superscript"/>
        <sz val="12"/>
        <rFont val="Times New Roman"/>
        <charset val="134"/>
      </rPr>
      <t>3</t>
    </r>
    <r>
      <rPr>
        <sz val="12"/>
        <rFont val="Times New Roman"/>
        <charset val="134"/>
      </rPr>
      <t>)</t>
    </r>
  </si>
  <si>
    <t>年平均值，若数据无法获得，可采用附表中的推荐值</t>
  </si>
  <si>
    <r>
      <rPr>
        <sz val="12"/>
        <rFont val="宋体"/>
        <charset val="134"/>
      </rPr>
      <t>单位热值含碳量</t>
    </r>
    <r>
      <rPr>
        <sz val="12"/>
        <rFont val="Times New Roman"/>
        <charset val="134"/>
      </rPr>
      <t>(tC/GJ)</t>
    </r>
  </si>
  <si>
    <r>
      <rPr>
        <sz val="12"/>
        <rFont val="宋体"/>
        <charset val="134"/>
      </rPr>
      <t>碳氧化率（</t>
    </r>
    <r>
      <rPr>
        <sz val="12"/>
        <rFont val="Times New Roman"/>
        <charset val="134"/>
      </rPr>
      <t>%</t>
    </r>
    <r>
      <rPr>
        <sz val="12"/>
        <rFont val="宋体"/>
        <charset val="134"/>
      </rPr>
      <t>，</t>
    </r>
    <r>
      <rPr>
        <sz val="12"/>
        <rFont val="Times New Roman"/>
        <charset val="134"/>
      </rPr>
      <t>0~100</t>
    </r>
    <r>
      <rPr>
        <sz val="12"/>
        <rFont val="宋体"/>
        <charset val="134"/>
      </rPr>
      <t>）</t>
    </r>
  </si>
  <si>
    <t>5.1.2</t>
  </si>
  <si>
    <r>
      <rPr>
        <sz val="12"/>
        <rFont val="宋体"/>
        <charset val="134"/>
      </rPr>
      <t>消耗量（</t>
    </r>
    <r>
      <rPr>
        <sz val="12"/>
        <rFont val="Times New Roman"/>
        <charset val="134"/>
      </rPr>
      <t>t</t>
    </r>
    <r>
      <rPr>
        <sz val="12"/>
        <rFont val="宋体"/>
        <charset val="134"/>
      </rPr>
      <t>或万</t>
    </r>
    <r>
      <rPr>
        <sz val="12"/>
        <rFont val="Times New Roman"/>
        <charset val="134"/>
      </rPr>
      <t>Nm</t>
    </r>
    <r>
      <rPr>
        <vertAlign val="superscript"/>
        <sz val="12"/>
        <rFont val="Times New Roman"/>
        <charset val="134"/>
      </rPr>
      <t>3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</si>
  <si>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低位发热量</t>
    </r>
    <r>
      <rPr>
        <sz val="12"/>
        <rFont val="Times New Roman"/>
        <charset val="134"/>
      </rPr>
      <t>(GJ/t</t>
    </r>
    <r>
      <rPr>
        <sz val="12"/>
        <rFont val="宋体"/>
        <charset val="134"/>
      </rPr>
      <t>或</t>
    </r>
    <r>
      <rPr>
        <sz val="12"/>
        <rFont val="Times New Roman"/>
        <charset val="134"/>
      </rPr>
      <t>GJ/</t>
    </r>
    <r>
      <rPr>
        <sz val="12"/>
        <rFont val="宋体"/>
        <charset val="134"/>
      </rPr>
      <t>万</t>
    </r>
    <r>
      <rPr>
        <sz val="12"/>
        <rFont val="Times New Roman"/>
        <charset val="134"/>
      </rPr>
      <t>Nm</t>
    </r>
    <r>
      <rPr>
        <vertAlign val="superscript"/>
        <sz val="12"/>
        <rFont val="Times New Roman"/>
        <charset val="134"/>
      </rPr>
      <t>3</t>
    </r>
    <r>
      <rPr>
        <sz val="12"/>
        <rFont val="Times New Roman"/>
        <charset val="134"/>
      </rPr>
      <t>)</t>
    </r>
    <r>
      <rPr>
        <vertAlign val="superscript"/>
        <sz val="12"/>
        <rFont val="Times New Roman"/>
        <charset val="134"/>
      </rPr>
      <t>*7</t>
    </r>
  </si>
  <si>
    <r>
      <rPr>
        <sz val="12"/>
        <rFont val="宋体"/>
        <charset val="134"/>
      </rPr>
      <t>单位热值含碳量</t>
    </r>
    <r>
      <rPr>
        <sz val="12"/>
        <rFont val="Times New Roman"/>
        <charset val="134"/>
      </rPr>
      <t>(tC/GJ)</t>
    </r>
    <r>
      <rPr>
        <vertAlign val="superscript"/>
        <sz val="12"/>
        <rFont val="Times New Roman"/>
        <charset val="134"/>
      </rPr>
      <t>*7</t>
    </r>
  </si>
  <si>
    <t>5.1.3</t>
  </si>
  <si>
    <r>
      <rPr>
        <sz val="12"/>
        <rFont val="宋体"/>
        <charset val="134"/>
      </rPr>
      <t>购入电力对应的排放量（</t>
    </r>
    <r>
      <rPr>
        <sz val="12"/>
        <rFont val="Times New Roman"/>
        <charset val="134"/>
      </rPr>
      <t>tCO</t>
    </r>
    <r>
      <rPr>
        <vertAlign val="subscript"/>
        <sz val="12"/>
        <rFont val="Times New Roman"/>
        <charset val="134"/>
      </rPr>
      <t>2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</si>
  <si>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按核算与报告指南公式（</t>
    </r>
    <r>
      <rPr>
        <sz val="12"/>
        <rFont val="Times New Roman"/>
        <charset val="134"/>
      </rPr>
      <t>10</t>
    </r>
    <r>
      <rPr>
        <sz val="12"/>
        <rFont val="宋体"/>
        <charset val="134"/>
      </rPr>
      <t>）计算</t>
    </r>
  </si>
  <si>
    <t>5.2.1</t>
  </si>
  <si>
    <r>
      <rPr>
        <sz val="12"/>
        <rFont val="宋体"/>
        <charset val="134"/>
      </rPr>
      <t>消费的购入电量（</t>
    </r>
    <r>
      <rPr>
        <sz val="12"/>
        <rFont val="Times New Roman"/>
        <charset val="134"/>
      </rPr>
      <t>MWh</t>
    </r>
    <r>
      <rPr>
        <sz val="12"/>
        <rFont val="宋体"/>
        <charset val="134"/>
      </rPr>
      <t>）</t>
    </r>
    <r>
      <rPr>
        <vertAlign val="superscript"/>
        <sz val="12"/>
        <rFont val="Times New Roman"/>
        <charset val="134"/>
      </rPr>
      <t>*8</t>
    </r>
  </si>
  <si>
    <t>5.2.2</t>
  </si>
  <si>
    <r>
      <rPr>
        <sz val="12"/>
        <rFont val="宋体"/>
        <charset val="134"/>
      </rPr>
      <t>对应的排放因子</t>
    </r>
    <r>
      <rPr>
        <sz val="12"/>
        <rFont val="Times New Roman"/>
        <charset val="134"/>
      </rPr>
      <t>(tCO</t>
    </r>
    <r>
      <rPr>
        <vertAlign val="subscript"/>
        <sz val="12"/>
        <rFont val="Times New Roman"/>
        <charset val="134"/>
      </rPr>
      <t>2</t>
    </r>
    <r>
      <rPr>
        <sz val="12"/>
        <rFont val="Times New Roman"/>
        <charset val="134"/>
      </rPr>
      <t>/MWh)</t>
    </r>
  </si>
  <si>
    <r>
      <rPr>
        <sz val="12"/>
        <rFont val="宋体"/>
        <charset val="134"/>
      </rPr>
      <t>采用</t>
    </r>
    <r>
      <rPr>
        <sz val="12"/>
        <rFont val="Times New Roman"/>
        <charset val="134"/>
      </rPr>
      <t>2015</t>
    </r>
    <r>
      <rPr>
        <sz val="12"/>
        <rFont val="宋体"/>
        <charset val="134"/>
      </rPr>
      <t>年全国电网平均排放因子</t>
    </r>
    <r>
      <rPr>
        <sz val="12"/>
        <rFont val="Times New Roman"/>
        <charset val="134"/>
      </rPr>
      <t>0.6101tCO2/MWh</t>
    </r>
  </si>
  <si>
    <r>
      <rPr>
        <sz val="12"/>
        <rFont val="宋体"/>
        <charset val="134"/>
      </rPr>
      <t>发电量（</t>
    </r>
    <r>
      <rPr>
        <sz val="12"/>
        <rFont val="Times New Roman"/>
        <charset val="134"/>
      </rPr>
      <t>MWh</t>
    </r>
    <r>
      <rPr>
        <sz val="12"/>
        <rFont val="宋体"/>
        <charset val="134"/>
      </rPr>
      <t>）</t>
    </r>
  </si>
  <si>
    <t>来源于企业台账或统计报表</t>
  </si>
  <si>
    <r>
      <rPr>
        <sz val="12"/>
        <rFont val="宋体"/>
        <charset val="134"/>
      </rPr>
      <t>供电量（</t>
    </r>
    <r>
      <rPr>
        <sz val="12"/>
        <rFont val="Times New Roman"/>
        <charset val="134"/>
      </rPr>
      <t>MWh</t>
    </r>
    <r>
      <rPr>
        <sz val="12"/>
        <rFont val="宋体"/>
        <charset val="134"/>
      </rPr>
      <t>）</t>
    </r>
    <r>
      <rPr>
        <vertAlign val="superscript"/>
        <sz val="12"/>
        <rFont val="Times New Roman"/>
        <charset val="134"/>
      </rPr>
      <t>*9</t>
    </r>
  </si>
  <si>
    <r>
      <rPr>
        <sz val="12"/>
        <rFont val="宋体"/>
        <charset val="134"/>
      </rPr>
      <t>供热量（</t>
    </r>
    <r>
      <rPr>
        <sz val="12"/>
        <rFont val="Times New Roman"/>
        <charset val="134"/>
      </rPr>
      <t>GJ</t>
    </r>
    <r>
      <rPr>
        <sz val="12"/>
        <rFont val="宋体"/>
        <charset val="134"/>
      </rPr>
      <t>）</t>
    </r>
    <r>
      <rPr>
        <vertAlign val="superscript"/>
        <sz val="12"/>
        <rFont val="Times New Roman"/>
        <charset val="134"/>
      </rPr>
      <t>*10</t>
    </r>
  </si>
  <si>
    <t>热电联产机组需填写，来源于企业台账或统计报表</t>
  </si>
  <si>
    <r>
      <rPr>
        <sz val="12"/>
        <rFont val="宋体"/>
        <charset val="134"/>
      </rPr>
      <t>供热比（</t>
    </r>
    <r>
      <rPr>
        <sz val="12"/>
        <rFont val="Times New Roman"/>
        <charset val="134"/>
      </rPr>
      <t>%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</si>
  <si>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热电联产机组需填写，采用计算值。注意多于</t>
    </r>
    <r>
      <rPr>
        <sz val="12"/>
        <rFont val="Times New Roman"/>
        <charset val="134"/>
      </rPr>
      <t>3</t>
    </r>
    <r>
      <rPr>
        <sz val="12"/>
        <rFont val="宋体"/>
        <charset val="134"/>
      </rPr>
      <t>种燃料时，添加燃料填报表格后需修改该项计算公式。</t>
    </r>
    <r>
      <rPr>
        <sz val="12"/>
        <rFont val="Times New Roman"/>
        <charset val="134"/>
      </rPr>
      <t>(</t>
    </r>
    <r>
      <rPr>
        <sz val="12"/>
        <rFont val="宋体"/>
        <charset val="134"/>
      </rPr>
      <t>同时存在燃烧生物质燃料或垃圾的电厂，采用企业台账或统计报表，不需采用计算值</t>
    </r>
    <r>
      <rPr>
        <sz val="12"/>
        <rFont val="Times New Roman"/>
        <charset val="134"/>
      </rPr>
      <t>)</t>
    </r>
  </si>
  <si>
    <r>
      <rPr>
        <sz val="12"/>
        <rFont val="宋体"/>
        <charset val="134"/>
      </rPr>
      <t>供电煤耗（</t>
    </r>
    <r>
      <rPr>
        <sz val="12"/>
        <rFont val="Times New Roman"/>
        <charset val="134"/>
      </rPr>
      <t>tce/MWh</t>
    </r>
    <r>
      <rPr>
        <sz val="12"/>
        <rFont val="宋体"/>
        <charset val="134"/>
      </rPr>
      <t>）或供电气耗（</t>
    </r>
    <r>
      <rPr>
        <sz val="12"/>
        <rFont val="Times New Roman"/>
        <charset val="134"/>
      </rPr>
      <t>tce/MWh</t>
    </r>
    <r>
      <rPr>
        <sz val="12"/>
        <rFont val="宋体"/>
        <charset val="134"/>
      </rPr>
      <t>）</t>
    </r>
  </si>
  <si>
    <t>来源于企业台账或统计报表；热电联产企业采用计算值</t>
  </si>
  <si>
    <r>
      <rPr>
        <sz val="12"/>
        <rFont val="宋体"/>
        <charset val="134"/>
      </rPr>
      <t>供热煤耗（</t>
    </r>
    <r>
      <rPr>
        <sz val="12"/>
        <rFont val="Times New Roman"/>
        <charset val="134"/>
      </rPr>
      <t>tce/TJ</t>
    </r>
    <r>
      <rPr>
        <sz val="12"/>
        <rFont val="宋体"/>
        <charset val="134"/>
      </rPr>
      <t>）或供热气耗（</t>
    </r>
    <r>
      <rPr>
        <sz val="12"/>
        <rFont val="Times New Roman"/>
        <charset val="134"/>
      </rPr>
      <t>tce/TJ</t>
    </r>
    <r>
      <rPr>
        <sz val="12"/>
        <rFont val="宋体"/>
        <charset val="134"/>
      </rPr>
      <t>）</t>
    </r>
  </si>
  <si>
    <t>热电联产机组需填写，采用计算值</t>
  </si>
  <si>
    <r>
      <rPr>
        <sz val="12"/>
        <rFont val="宋体"/>
        <charset val="134"/>
      </rPr>
      <t>运行小时数（</t>
    </r>
    <r>
      <rPr>
        <sz val="12"/>
        <rFont val="Times New Roman"/>
        <charset val="134"/>
      </rPr>
      <t>h)</t>
    </r>
  </si>
  <si>
    <r>
      <rPr>
        <sz val="12"/>
        <rFont val="宋体"/>
        <charset val="134"/>
      </rPr>
      <t>负荷率（</t>
    </r>
    <r>
      <rPr>
        <sz val="12"/>
        <rFont val="Times New Roman"/>
        <charset val="134"/>
      </rPr>
      <t>%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</si>
  <si>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供电碳排放强度（</t>
    </r>
    <r>
      <rPr>
        <sz val="12"/>
        <rFont val="Times New Roman"/>
        <charset val="134"/>
      </rPr>
      <t>tCO</t>
    </r>
    <r>
      <rPr>
        <vertAlign val="subscript"/>
        <sz val="12"/>
        <rFont val="Times New Roman"/>
        <charset val="134"/>
      </rPr>
      <t>2</t>
    </r>
    <r>
      <rPr>
        <sz val="12"/>
        <rFont val="Times New Roman"/>
        <charset val="134"/>
      </rPr>
      <t>/MWh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</si>
  <si>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供热碳排放强度（</t>
    </r>
    <r>
      <rPr>
        <sz val="12"/>
        <rFont val="Times New Roman"/>
        <charset val="134"/>
      </rPr>
      <t>tCO</t>
    </r>
    <r>
      <rPr>
        <vertAlign val="subscript"/>
        <sz val="12"/>
        <rFont val="Times New Roman"/>
        <charset val="134"/>
      </rPr>
      <t>2</t>
    </r>
    <r>
      <rPr>
        <sz val="12"/>
        <rFont val="Times New Roman"/>
        <charset val="134"/>
      </rPr>
      <t>/TJ</t>
    </r>
    <r>
      <rPr>
        <sz val="12"/>
        <rFont val="宋体"/>
        <charset val="134"/>
      </rPr>
      <t>）</t>
    </r>
  </si>
  <si>
    <t>热电联产机组需补充数据</t>
  </si>
  <si>
    <r>
      <rPr>
        <sz val="12"/>
        <rFont val="宋体"/>
        <charset val="134"/>
      </rPr>
      <t>锅炉效率（</t>
    </r>
    <r>
      <rPr>
        <sz val="12"/>
        <rFont val="Times New Roman"/>
        <charset val="134"/>
      </rPr>
      <t>%</t>
    </r>
    <r>
      <rPr>
        <sz val="12"/>
        <rFont val="宋体"/>
        <charset val="134"/>
      </rPr>
      <t>，</t>
    </r>
    <r>
      <rPr>
        <sz val="12"/>
        <rFont val="Times New Roman"/>
        <charset val="134"/>
      </rPr>
      <t>0~100</t>
    </r>
    <r>
      <rPr>
        <sz val="12"/>
        <rFont val="宋体"/>
        <charset val="134"/>
      </rPr>
      <t>）</t>
    </r>
  </si>
  <si>
    <t>如有条件采用固定频次的实测值，没有实测值则采用锅炉主机采购合同中的指标。</t>
  </si>
  <si>
    <r>
      <rPr>
        <sz val="12"/>
        <rFont val="宋体"/>
        <charset val="134"/>
      </rPr>
      <t>管道效率（</t>
    </r>
    <r>
      <rPr>
        <sz val="12"/>
        <rFont val="Times New Roman"/>
        <charset val="134"/>
      </rPr>
      <t>%</t>
    </r>
    <r>
      <rPr>
        <sz val="12"/>
        <rFont val="宋体"/>
        <charset val="134"/>
      </rPr>
      <t>，</t>
    </r>
    <r>
      <rPr>
        <sz val="12"/>
        <rFont val="Times New Roman"/>
        <charset val="134"/>
      </rPr>
      <t>0~100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</si>
  <si>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如有条件采用固定频次的实测值，没有实测值则取</t>
    </r>
    <r>
      <rPr>
        <sz val="12"/>
        <rFont val="Times New Roman"/>
        <charset val="134"/>
      </rPr>
      <t>99%</t>
    </r>
    <r>
      <rPr>
        <sz val="12"/>
        <rFont val="宋体"/>
        <charset val="134"/>
      </rPr>
      <t>。</t>
    </r>
  </si>
  <si>
    <r>
      <rPr>
        <sz val="12"/>
        <rFont val="宋体"/>
        <charset val="134"/>
      </rPr>
      <t>热网首站换热效率（</t>
    </r>
    <r>
      <rPr>
        <sz val="12"/>
        <rFont val="Times New Roman"/>
        <charset val="134"/>
      </rPr>
      <t>%</t>
    </r>
    <r>
      <rPr>
        <sz val="12"/>
        <rFont val="宋体"/>
        <charset val="134"/>
      </rPr>
      <t>，</t>
    </r>
    <r>
      <rPr>
        <sz val="12"/>
        <rFont val="Times New Roman"/>
        <charset val="134"/>
      </rPr>
      <t>0~100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</si>
  <si>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采用换热方式供热，如有条件采用固定频次的实测值，没有实测值则采用参考值</t>
    </r>
    <r>
      <rPr>
        <sz val="12"/>
        <rFont val="Times New Roman"/>
        <charset val="134"/>
      </rPr>
      <t>98%</t>
    </r>
    <r>
      <rPr>
        <sz val="12"/>
        <rFont val="宋体"/>
        <charset val="134"/>
      </rPr>
      <t>；采用锅炉或者汽轮机抽出的蒸汽直接供热时，不存在换热，直接取</t>
    </r>
    <r>
      <rPr>
        <sz val="12"/>
        <rFont val="Times New Roman"/>
        <charset val="134"/>
      </rPr>
      <t>100%</t>
    </r>
    <r>
      <rPr>
        <sz val="12"/>
        <rFont val="宋体"/>
        <charset val="134"/>
      </rPr>
      <t>。</t>
    </r>
  </si>
  <si>
    <r>
      <rPr>
        <sz val="12"/>
        <rFont val="宋体"/>
        <charset val="134"/>
      </rPr>
      <t>机组耗用燃料总量（</t>
    </r>
    <r>
      <rPr>
        <sz val="12"/>
        <rFont val="Times New Roman"/>
        <charset val="134"/>
      </rPr>
      <t>tce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</si>
  <si>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计算值，注意多于</t>
    </r>
    <r>
      <rPr>
        <sz val="12"/>
        <rFont val="Times New Roman"/>
        <charset val="134"/>
      </rPr>
      <t>3</t>
    </r>
    <r>
      <rPr>
        <sz val="12"/>
        <rFont val="宋体"/>
        <charset val="134"/>
      </rPr>
      <t>种燃料时，添加表格后需修改该项计算公式</t>
    </r>
  </si>
  <si>
    <r>
      <rPr>
        <sz val="12"/>
        <rFont val="宋体"/>
        <charset val="134"/>
      </rPr>
      <t>供热消耗燃料量（</t>
    </r>
    <r>
      <rPr>
        <sz val="12"/>
        <rFont val="Times New Roman"/>
        <charset val="134"/>
      </rPr>
      <t>tce</t>
    </r>
    <r>
      <rPr>
        <sz val="12"/>
        <rFont val="宋体"/>
        <charset val="134"/>
      </rPr>
      <t>）</t>
    </r>
  </si>
  <si>
    <t>计算值</t>
  </si>
  <si>
    <r>
      <rPr>
        <sz val="12"/>
        <rFont val="宋体"/>
        <charset val="134"/>
      </rPr>
      <t>供电消耗燃料量（</t>
    </r>
    <r>
      <rPr>
        <sz val="12"/>
        <rFont val="Times New Roman"/>
        <charset val="134"/>
      </rPr>
      <t>tce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</si>
  <si>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机组</t>
    </r>
    <r>
      <rPr>
        <sz val="12"/>
        <rFont val="Times New Roman"/>
        <charset val="134"/>
      </rPr>
      <t>2</t>
    </r>
  </si>
  <si>
    <t>汽轮机排汽冷却方式</t>
  </si>
  <si>
    <r>
      <rPr>
        <sz val="12"/>
        <rFont val="宋体"/>
        <charset val="134"/>
      </rPr>
      <t>化石燃料燃烧排放量（</t>
    </r>
    <r>
      <rPr>
        <sz val="12"/>
        <rFont val="Times New Roman"/>
        <charset val="134"/>
      </rPr>
      <t>tCO</t>
    </r>
    <r>
      <rPr>
        <vertAlign val="subscript"/>
        <sz val="12"/>
        <rFont val="Times New Roman"/>
        <charset val="134"/>
      </rPr>
      <t>2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</si>
  <si>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购入电力产生的排放量（</t>
    </r>
    <r>
      <rPr>
        <sz val="12"/>
        <rFont val="Times New Roman"/>
        <charset val="134"/>
      </rPr>
      <t>tCO</t>
    </r>
    <r>
      <rPr>
        <vertAlign val="subscript"/>
        <sz val="12"/>
        <rFont val="Times New Roman"/>
        <charset val="134"/>
      </rPr>
      <t>2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</si>
  <si>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消费的购入电量（</t>
    </r>
    <r>
      <rPr>
        <sz val="12"/>
        <rFont val="Times New Roman"/>
        <charset val="134"/>
      </rPr>
      <t>MWh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</si>
  <si>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供电量（</t>
    </r>
    <r>
      <rPr>
        <sz val="12"/>
        <rFont val="Times New Roman"/>
        <charset val="134"/>
      </rPr>
      <t>MWh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</si>
  <si>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供热量（</t>
    </r>
    <r>
      <rPr>
        <sz val="12"/>
        <rFont val="Times New Roman"/>
        <charset val="134"/>
      </rPr>
      <t>GJ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</si>
  <si>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机组</t>
    </r>
    <r>
      <rPr>
        <sz val="12"/>
        <rFont val="Times New Roman"/>
        <charset val="134"/>
      </rPr>
      <t>3</t>
    </r>
  </si>
  <si>
    <r>
      <rPr>
        <sz val="12"/>
        <rFont val="宋体"/>
        <charset val="134"/>
      </rPr>
      <t>机组</t>
    </r>
    <r>
      <rPr>
        <sz val="12"/>
        <rFont val="Times New Roman"/>
        <charset val="134"/>
      </rPr>
      <t>4</t>
    </r>
  </si>
  <si>
    <r>
      <rPr>
        <sz val="12"/>
        <rFont val="宋体"/>
        <charset val="134"/>
      </rPr>
      <t>机组</t>
    </r>
    <r>
      <rPr>
        <sz val="12"/>
        <rFont val="Times New Roman"/>
        <charset val="134"/>
      </rPr>
      <t>5</t>
    </r>
  </si>
  <si>
    <t>全部机组合计</t>
  </si>
  <si>
    <r>
      <rPr>
        <sz val="12"/>
        <rFont val="宋体"/>
        <charset val="134"/>
      </rPr>
      <t>二氧化碳排放总量（</t>
    </r>
    <r>
      <rPr>
        <sz val="12"/>
        <rFont val="Times New Roman"/>
        <charset val="134"/>
      </rPr>
      <t>tCO</t>
    </r>
    <r>
      <rPr>
        <sz val="8"/>
        <rFont val="Times New Roman"/>
        <charset val="134"/>
      </rPr>
      <t>2</t>
    </r>
    <r>
      <rPr>
        <sz val="12"/>
        <rFont val="宋体"/>
        <charset val="134"/>
      </rPr>
      <t>）</t>
    </r>
  </si>
  <si>
    <t>所有机组排放量之和</t>
  </si>
  <si>
    <r>
      <rPr>
        <sz val="11"/>
        <rFont val="宋体"/>
        <charset val="134"/>
      </rPr>
      <t>说明：</t>
    </r>
    <r>
      <rPr>
        <sz val="11"/>
        <rFont val="Times New Roman"/>
        <charset val="134"/>
      </rPr>
      <t xml:space="preserve">                                                             
*1   </t>
    </r>
    <r>
      <rPr>
        <sz val="11"/>
        <rFont val="宋体"/>
        <charset val="134"/>
      </rPr>
      <t>填写时可删除</t>
    </r>
    <r>
      <rPr>
        <sz val="11"/>
        <rFont val="Times New Roman"/>
        <charset val="134"/>
      </rPr>
      <t>“</t>
    </r>
    <r>
      <rPr>
        <sz val="11"/>
        <rFont val="宋体"/>
        <charset val="134"/>
      </rPr>
      <t>计算方法或填写要求</t>
    </r>
    <r>
      <rPr>
        <sz val="11"/>
        <rFont val="Times New Roman"/>
        <charset val="134"/>
      </rPr>
      <t>”</t>
    </r>
    <r>
      <rPr>
        <sz val="11"/>
        <rFont val="宋体"/>
        <charset val="134"/>
      </rPr>
      <t>一列中的注释。并可在该列各行填写说明左列数值含义的具体内容。</t>
    </r>
    <r>
      <rPr>
        <sz val="11"/>
        <rFont val="Times New Roman"/>
        <charset val="134"/>
      </rPr>
      <t xml:space="preserve">
*2   </t>
    </r>
    <r>
      <rPr>
        <sz val="11"/>
        <rFont val="宋体"/>
        <charset val="134"/>
      </rPr>
      <t>如果机组数多于</t>
    </r>
    <r>
      <rPr>
        <sz val="11"/>
        <rFont val="Times New Roman"/>
        <charset val="134"/>
      </rPr>
      <t>5</t>
    </r>
    <r>
      <rPr>
        <sz val="11"/>
        <rFont val="宋体"/>
        <charset val="134"/>
      </rPr>
      <t>个，请自行添加表格。在产出相同（都为纯发电或者都为热电联产）、机组压力参数、装机容量等级相同、锅炉类型相同（比如都是煤粉炉或者都是流化床锅炉）的情况下，燃料消耗量、低位发热量、单位热值含碳量、供电量或者供热量中有任意一项无法分机组计量的，可合并报数；对于燃气蒸汽联合循环机组，视为一台机组进行填报。</t>
    </r>
    <r>
      <rPr>
        <sz val="11"/>
        <rFont val="Times New Roman"/>
        <charset val="134"/>
      </rPr>
      <t xml:space="preserve">
*3   </t>
    </r>
    <r>
      <rPr>
        <sz val="11"/>
        <rFont val="宋体"/>
        <charset val="134"/>
      </rPr>
      <t>关于汽轮机排汽冷却方式，此部分仅针对燃煤机组，燃油燃气机组不需填写此项。</t>
    </r>
    <r>
      <rPr>
        <sz val="11"/>
        <rFont val="Times New Roman"/>
        <charset val="134"/>
      </rPr>
      <t xml:space="preserve">
*4   </t>
    </r>
    <r>
      <rPr>
        <sz val="11"/>
        <rFont val="宋体"/>
        <charset val="134"/>
      </rPr>
      <t>对于机组的化石燃料燃烧排放，仅包括发电锅炉（含启动锅炉）、燃气轮机等主要生产系统消耗的化石燃料燃烧产生的排放，不包括移动源、食堂等其他消耗化石燃料产生的排放。</t>
    </r>
    <r>
      <rPr>
        <sz val="11"/>
        <rFont val="Times New Roman"/>
        <charset val="134"/>
      </rPr>
      <t xml:space="preserve">
*5   </t>
    </r>
    <r>
      <rPr>
        <sz val="11"/>
        <rFont val="宋体"/>
        <charset val="134"/>
      </rPr>
      <t>如果机组有</t>
    </r>
    <r>
      <rPr>
        <sz val="11"/>
        <rFont val="Times New Roman"/>
        <charset val="134"/>
      </rPr>
      <t>3</t>
    </r>
    <r>
      <rPr>
        <sz val="11"/>
        <rFont val="宋体"/>
        <charset val="134"/>
      </rPr>
      <t>种以上燃料，请自行更改或添加表格。</t>
    </r>
    <r>
      <rPr>
        <sz val="11"/>
        <rFont val="Times New Roman"/>
        <charset val="134"/>
      </rPr>
      <t xml:space="preserve">
*6   </t>
    </r>
    <r>
      <rPr>
        <sz val="11"/>
        <rFont val="宋体"/>
        <charset val="134"/>
      </rPr>
      <t>如果机组辅助燃料量无法分机组，应按机组发电量比例分配。</t>
    </r>
    <r>
      <rPr>
        <sz val="11"/>
        <rFont val="Times New Roman"/>
        <charset val="134"/>
      </rPr>
      <t xml:space="preserve">
*7   </t>
    </r>
    <r>
      <rPr>
        <sz val="11"/>
        <rFont val="宋体"/>
        <charset val="134"/>
      </rPr>
      <t>《中国发电企业温室气体排放核算指南（试行）》中，对于燃煤的单位热值含碳量，明确要求采用实测值，对于碳氧化率，优先用实测值，如果无法获得，可采用缺省值。对于</t>
    </r>
    <r>
      <rPr>
        <sz val="11"/>
        <rFont val="Times New Roman"/>
        <charset val="134"/>
      </rPr>
      <t>2018</t>
    </r>
    <r>
      <rPr>
        <sz val="11"/>
        <rFont val="宋体"/>
        <charset val="134"/>
      </rPr>
      <t>年燃煤的单位热值含碳量、碳氧化率没有实测值的企业，可暂采用指南和问答平台中的缺省值。对于2019年燃煤的单位热值含碳量、碳氧化率没有实测值的企业，单位热值含碳量按33.56t C/TJ计算，碳氧化率按100%计算。从2020年起，对于燃煤低位发热值缺省值将采用惩罚性缺省值。</t>
    </r>
    <r>
      <rPr>
        <sz val="11"/>
        <rFont val="Times New Roman"/>
        <charset val="134"/>
      </rPr>
      <t xml:space="preserve">                 
*8    </t>
    </r>
    <r>
      <rPr>
        <sz val="11"/>
        <rFont val="宋体"/>
        <charset val="134"/>
      </rPr>
      <t>如果外购电量无法分机组，可按机组数目平分。</t>
    </r>
    <r>
      <rPr>
        <sz val="11"/>
        <rFont val="Times New Roman"/>
        <charset val="134"/>
      </rPr>
      <t xml:space="preserve">                                      
*9  </t>
    </r>
    <r>
      <rPr>
        <sz val="11"/>
        <rFont val="宋体"/>
        <charset val="134"/>
      </rPr>
      <t>对于纯发电企业，供电量</t>
    </r>
    <r>
      <rPr>
        <sz val="11"/>
        <rFont val="Times New Roman"/>
        <charset val="134"/>
      </rPr>
      <t>=</t>
    </r>
    <r>
      <rPr>
        <sz val="11"/>
        <rFont val="宋体"/>
        <charset val="134"/>
      </rPr>
      <t>发电量</t>
    </r>
    <r>
      <rPr>
        <sz val="11"/>
        <rFont val="Times New Roman"/>
        <charset val="134"/>
      </rPr>
      <t>-</t>
    </r>
    <r>
      <rPr>
        <sz val="11"/>
        <rFont val="宋体"/>
        <charset val="134"/>
      </rPr>
      <t>厂用电量；对于热电联产企业，供电量</t>
    </r>
    <r>
      <rPr>
        <sz val="11"/>
        <rFont val="Times New Roman"/>
        <charset val="134"/>
      </rPr>
      <t>=</t>
    </r>
    <r>
      <rPr>
        <sz val="11"/>
        <rFont val="宋体"/>
        <charset val="134"/>
      </rPr>
      <t>发电量</t>
    </r>
    <r>
      <rPr>
        <sz val="11"/>
        <rFont val="Times New Roman"/>
        <charset val="134"/>
      </rPr>
      <t>-</t>
    </r>
    <r>
      <rPr>
        <sz val="11"/>
        <rFont val="宋体"/>
        <charset val="134"/>
      </rPr>
      <t>发电厂用电量。</t>
    </r>
    <r>
      <rPr>
        <sz val="11"/>
        <rFont val="Times New Roman"/>
        <charset val="134"/>
      </rPr>
      <t xml:space="preserve">
*10  </t>
    </r>
    <r>
      <rPr>
        <sz val="11"/>
        <rFont val="宋体"/>
        <charset val="134"/>
      </rPr>
      <t>对于供热量、供热比和负荷率，参考行业标准</t>
    </r>
    <r>
      <rPr>
        <sz val="11"/>
        <rFont val="Times New Roman"/>
        <charset val="134"/>
      </rPr>
      <t xml:space="preserve">DL/T 904-2015 </t>
    </r>
    <r>
      <rPr>
        <sz val="11"/>
        <rFont val="宋体"/>
        <charset val="134"/>
      </rPr>
      <t>《火力发电厂技术经济指标计算方法》进行计算。</t>
    </r>
    <r>
      <rPr>
        <sz val="11"/>
        <rFont val="Times New Roman"/>
        <charset val="134"/>
      </rPr>
      <t xml:space="preserve">
*11  </t>
    </r>
    <r>
      <rPr>
        <sz val="11"/>
        <rFont val="宋体"/>
        <charset val="134"/>
      </rPr>
      <t>注意单位换算：</t>
    </r>
    <r>
      <rPr>
        <sz val="11"/>
        <rFont val="Times New Roman"/>
        <charset val="134"/>
      </rPr>
      <t>1GJ=10</t>
    </r>
    <r>
      <rPr>
        <vertAlign val="superscript"/>
        <sz val="11"/>
        <rFont val="Times New Roman"/>
        <charset val="134"/>
      </rPr>
      <t>9</t>
    </r>
    <r>
      <rPr>
        <sz val="11"/>
        <rFont val="Times New Roman"/>
        <charset val="134"/>
      </rPr>
      <t xml:space="preserve"> J</t>
    </r>
    <r>
      <rPr>
        <sz val="11"/>
        <rFont val="宋体"/>
        <charset val="134"/>
      </rPr>
      <t>；</t>
    </r>
    <r>
      <rPr>
        <sz val="11"/>
        <rFont val="Times New Roman"/>
        <charset val="134"/>
      </rPr>
      <t>1 TJ=10</t>
    </r>
    <r>
      <rPr>
        <vertAlign val="superscript"/>
        <sz val="11"/>
        <rFont val="Times New Roman"/>
        <charset val="134"/>
      </rPr>
      <t>12</t>
    </r>
    <r>
      <rPr>
        <sz val="11"/>
        <rFont val="Times New Roman"/>
        <charset val="134"/>
      </rPr>
      <t xml:space="preserve"> J =1000 GJ</t>
    </r>
    <r>
      <rPr>
        <sz val="11"/>
        <rFont val="宋体"/>
        <charset val="134"/>
      </rPr>
      <t>；</t>
    </r>
    <r>
      <rPr>
        <sz val="11"/>
        <rFont val="Times New Roman"/>
        <charset val="134"/>
      </rPr>
      <t>1</t>
    </r>
    <r>
      <rPr>
        <sz val="11"/>
        <rFont val="宋体"/>
        <charset val="134"/>
      </rPr>
      <t>大卡</t>
    </r>
    <r>
      <rPr>
        <sz val="11"/>
        <rFont val="Times New Roman"/>
        <charset val="134"/>
      </rPr>
      <t>=4.1816</t>
    </r>
    <r>
      <rPr>
        <sz val="11"/>
        <rFont val="宋体"/>
        <charset val="134"/>
      </rPr>
      <t>千焦。</t>
    </r>
    <r>
      <rPr>
        <sz val="11"/>
        <rFont val="Times New Roman"/>
        <charset val="134"/>
      </rPr>
      <t xml:space="preserve">
*12 </t>
    </r>
    <r>
      <rPr>
        <sz val="11"/>
        <rFont val="宋体"/>
        <charset val="134"/>
      </rPr>
      <t>灰色的数值格子已内嵌公式，可以自动完成计算或者从下拉菜单选择，除特殊情况外请勿手动填写。</t>
    </r>
  </si>
  <si>
    <t>表1 电力行业指南参考值</t>
  </si>
  <si>
    <r>
      <rPr>
        <sz val="12"/>
        <color theme="1"/>
        <rFont val="Times New Roman"/>
        <charset val="134"/>
      </rPr>
      <t xml:space="preserve">                </t>
    </r>
    <r>
      <rPr>
        <sz val="12"/>
        <color theme="1"/>
        <rFont val="宋体"/>
        <charset val="134"/>
      </rPr>
      <t>单位
燃料品种</t>
    </r>
  </si>
  <si>
    <t>低位发热量
（吉焦/吨，吉焦/万立方米）</t>
  </si>
  <si>
    <t>单位热值碳含量
（吨碳/吉焦）</t>
  </si>
  <si>
    <t xml:space="preserve">碳氧化率
</t>
  </si>
  <si>
    <r>
      <rPr>
        <sz val="12"/>
        <color theme="1"/>
        <rFont val="宋体"/>
        <charset val="134"/>
      </rPr>
      <t>燃煤</t>
    </r>
  </si>
  <si>
    <t>见表2</t>
  </si>
  <si>
    <r>
      <rPr>
        <sz val="12"/>
        <color theme="1"/>
        <rFont val="宋体"/>
        <charset val="134"/>
      </rPr>
      <t>原油</t>
    </r>
  </si>
  <si>
    <r>
      <rPr>
        <sz val="12"/>
        <color theme="1"/>
        <rFont val="宋体"/>
        <charset val="134"/>
      </rPr>
      <t>燃料油</t>
    </r>
  </si>
  <si>
    <r>
      <rPr>
        <sz val="12"/>
        <color theme="1"/>
        <rFont val="宋体"/>
        <charset val="134"/>
      </rPr>
      <t>汽油</t>
    </r>
  </si>
  <si>
    <r>
      <rPr>
        <sz val="12"/>
        <color theme="1"/>
        <rFont val="宋体"/>
        <charset val="134"/>
      </rPr>
      <t>柴油</t>
    </r>
  </si>
  <si>
    <r>
      <rPr>
        <sz val="12"/>
        <color theme="1"/>
        <rFont val="宋体"/>
        <charset val="134"/>
      </rPr>
      <t>炼厂干气</t>
    </r>
  </si>
  <si>
    <r>
      <rPr>
        <sz val="12"/>
        <color theme="1"/>
        <rFont val="宋体"/>
        <charset val="134"/>
      </rPr>
      <t>天然气</t>
    </r>
  </si>
  <si>
    <r>
      <rPr>
        <sz val="12"/>
        <color theme="1"/>
        <rFont val="宋体"/>
        <charset val="134"/>
      </rPr>
      <t>焦炉煤气</t>
    </r>
  </si>
  <si>
    <r>
      <rPr>
        <sz val="12"/>
        <color theme="1"/>
        <rFont val="宋体"/>
        <charset val="134"/>
      </rPr>
      <t>其它煤气</t>
    </r>
  </si>
  <si>
    <r>
      <rPr>
        <sz val="12"/>
        <rFont val="宋体"/>
        <charset val="134"/>
      </rPr>
      <t>表</t>
    </r>
    <r>
      <rPr>
        <sz val="12"/>
        <rFont val="Times New Roman"/>
        <charset val="134"/>
      </rPr>
      <t xml:space="preserve">2 </t>
    </r>
    <r>
      <rPr>
        <sz val="12"/>
        <rFont val="宋体"/>
        <charset val="134"/>
      </rPr>
      <t>《关于进一步规范报送全国碳排放权交易市场拟纳入企业名单的通知》附件</t>
    </r>
    <r>
      <rPr>
        <sz val="12"/>
        <rFont val="Times New Roman"/>
        <charset val="134"/>
      </rPr>
      <t>3</t>
    </r>
  </si>
  <si>
    <r>
      <rPr>
        <sz val="12"/>
        <color theme="1"/>
        <rFont val="宋体"/>
        <charset val="134"/>
      </rPr>
      <t>煤种</t>
    </r>
  </si>
  <si>
    <r>
      <rPr>
        <sz val="12"/>
        <color theme="1"/>
        <rFont val="宋体"/>
        <charset val="134"/>
      </rPr>
      <t>无烟煤</t>
    </r>
  </si>
  <si>
    <r>
      <rPr>
        <sz val="12"/>
        <color theme="1"/>
        <rFont val="宋体"/>
        <charset val="134"/>
      </rPr>
      <t>烟煤</t>
    </r>
  </si>
  <si>
    <r>
      <rPr>
        <sz val="12"/>
        <color theme="1"/>
        <rFont val="宋体"/>
        <charset val="134"/>
      </rPr>
      <t>褐煤</t>
    </r>
  </si>
  <si>
    <r>
      <rPr>
        <sz val="12"/>
        <color theme="1"/>
        <rFont val="宋体"/>
        <charset val="134"/>
      </rPr>
      <t>洗精煤</t>
    </r>
  </si>
  <si>
    <r>
      <rPr>
        <sz val="12"/>
        <color theme="1"/>
        <rFont val="宋体"/>
        <charset val="134"/>
      </rPr>
      <t>其他洗煤</t>
    </r>
  </si>
  <si>
    <r>
      <rPr>
        <sz val="12"/>
        <color theme="1"/>
        <rFont val="宋体"/>
        <charset val="134"/>
      </rPr>
      <t>其他煤制品</t>
    </r>
  </si>
  <si>
    <r>
      <rPr>
        <sz val="12"/>
        <color theme="1"/>
        <rFont val="宋体"/>
        <charset val="134"/>
      </rPr>
      <t>煤矸石</t>
    </r>
  </si>
  <si>
    <r>
      <rPr>
        <sz val="12"/>
        <color theme="1"/>
        <rFont val="宋体"/>
        <charset val="134"/>
      </rPr>
      <t>焦炭</t>
    </r>
  </si>
  <si>
    <r>
      <rPr>
        <sz val="12"/>
        <color theme="1"/>
        <rFont val="宋体"/>
        <charset val="134"/>
      </rPr>
      <t>低位发热量（吉焦</t>
    </r>
    <r>
      <rPr>
        <sz val="12"/>
        <color theme="1"/>
        <rFont val="Times New Roman"/>
        <charset val="134"/>
      </rPr>
      <t>/</t>
    </r>
    <r>
      <rPr>
        <sz val="12"/>
        <color theme="1"/>
        <rFont val="宋体"/>
        <charset val="134"/>
      </rPr>
      <t>吨）</t>
    </r>
  </si>
</sst>
</file>

<file path=xl/styles.xml><?xml version="1.0" encoding="utf-8"?>
<styleSheet xmlns="http://schemas.openxmlformats.org/spreadsheetml/2006/main">
  <numFmts count="10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000_ "/>
    <numFmt numFmtId="177" formatCode="0.0000_ "/>
    <numFmt numFmtId="178" formatCode="0_ "/>
    <numFmt numFmtId="179" formatCode="0.0000_);[Red]\(0.0000\)"/>
    <numFmt numFmtId="180" formatCode="0.00000_);[Red]\(0.00000\)"/>
    <numFmt numFmtId="181" formatCode="0.00_);[Red]\(0.00\)"/>
  </numFmts>
  <fonts count="37">
    <font>
      <sz val="11"/>
      <color theme="1"/>
      <name val="宋体"/>
      <charset val="134"/>
      <scheme val="minor"/>
    </font>
    <font>
      <sz val="12"/>
      <color theme="1"/>
      <name val="Times New Roman"/>
      <charset val="134"/>
    </font>
    <font>
      <b/>
      <sz val="12"/>
      <color theme="1"/>
      <name val="Times New Roman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2"/>
      <name val="Times New Roman"/>
      <charset val="134"/>
    </font>
    <font>
      <b/>
      <sz val="12"/>
      <color rgb="FFC00000"/>
      <name val="Times New Roman"/>
      <charset val="134"/>
    </font>
    <font>
      <sz val="11"/>
      <name val="Times New Roman"/>
      <charset val="134"/>
    </font>
    <font>
      <sz val="20"/>
      <name val="方正小标宋简体"/>
      <charset val="134"/>
    </font>
    <font>
      <b/>
      <sz val="12"/>
      <name val="宋体"/>
      <charset val="134"/>
    </font>
    <font>
      <b/>
      <sz val="12"/>
      <name val="Times New Roman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20"/>
      <name val="方正小标宋简体"/>
      <charset val="134"/>
    </font>
    <font>
      <b/>
      <vertAlign val="superscript"/>
      <sz val="10"/>
      <name val="Times New Roman"/>
      <charset val="134"/>
    </font>
    <font>
      <vertAlign val="superscript"/>
      <sz val="12"/>
      <name val="Times New Roman"/>
      <charset val="134"/>
    </font>
    <font>
      <vertAlign val="subscript"/>
      <sz val="12"/>
      <name val="Times New Roman"/>
      <charset val="134"/>
    </font>
    <font>
      <sz val="8"/>
      <name val="Times New Roman"/>
      <charset val="134"/>
    </font>
    <font>
      <vertAlign val="superscript"/>
      <sz val="11"/>
      <name val="Times New Roman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22">
    <border>
      <left/>
      <right/>
      <top/>
      <bottom/>
      <diagonal/>
    </border>
    <border diagonalDown="1"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thin">
        <color auto="1"/>
      </diagonal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3" fillId="17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7" borderId="16" applyNumberFormat="0" applyFon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8" fillId="19" borderId="20" applyNumberFormat="0" applyAlignment="0" applyProtection="0">
      <alignment vertical="center"/>
    </xf>
    <xf numFmtId="0" fontId="24" fillId="19" borderId="18" applyNumberFormat="0" applyAlignment="0" applyProtection="0">
      <alignment vertical="center"/>
    </xf>
    <xf numFmtId="0" fontId="21" fillId="13" borderId="17" applyNumberForma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82">
    <xf numFmtId="0" fontId="0" fillId="0" borderId="0" xfId="0">
      <alignment vertical="center"/>
    </xf>
    <xf numFmtId="0" fontId="1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center" vertical="center" wrapText="1"/>
    </xf>
    <xf numFmtId="0" fontId="2" fillId="2" borderId="0" xfId="0" applyNumberFormat="1" applyFont="1" applyFill="1" applyAlignment="1" applyProtection="1">
      <alignment horizontal="center" vertical="center" wrapText="1"/>
    </xf>
    <xf numFmtId="0" fontId="2" fillId="2" borderId="0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left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10" fontId="5" fillId="2" borderId="2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vertical="center" wrapText="1"/>
    </xf>
    <xf numFmtId="177" fontId="1" fillId="2" borderId="2" xfId="0" applyNumberFormat="1" applyFont="1" applyFill="1" applyBorder="1" applyAlignment="1" applyProtection="1">
      <alignment horizontal="center" vertical="center" wrapText="1"/>
    </xf>
    <xf numFmtId="176" fontId="1" fillId="2" borderId="2" xfId="0" applyNumberFormat="1" applyFont="1" applyFill="1" applyBorder="1" applyAlignment="1" applyProtection="1">
      <alignment horizontal="center" vertical="center" wrapText="1"/>
    </xf>
    <xf numFmtId="10" fontId="1" fillId="2" borderId="2" xfId="0" applyNumberFormat="1" applyFont="1" applyFill="1" applyBorder="1" applyAlignment="1" applyProtection="1">
      <alignment horizontal="center" vertical="center" wrapText="1"/>
    </xf>
    <xf numFmtId="10" fontId="1" fillId="2" borderId="2" xfId="11" applyNumberFormat="1" applyFont="1" applyFill="1" applyBorder="1" applyAlignment="1" applyProtection="1">
      <alignment horizontal="center" vertical="center" wrapText="1"/>
    </xf>
    <xf numFmtId="0" fontId="6" fillId="2" borderId="0" xfId="0" applyFont="1" applyFill="1" applyAlignment="1" applyProtection="1">
      <alignment vertical="center" wrapText="1"/>
    </xf>
    <xf numFmtId="0" fontId="1" fillId="2" borderId="0" xfId="0" applyFont="1" applyFill="1" applyAlignment="1" applyProtection="1">
      <alignment vertical="center" wrapText="1"/>
    </xf>
    <xf numFmtId="0" fontId="1" fillId="2" borderId="0" xfId="0" applyFont="1" applyFill="1" applyAlignment="1" applyProtection="1">
      <alignment horizontal="center" vertical="center" wrapText="1"/>
    </xf>
    <xf numFmtId="0" fontId="5" fillId="2" borderId="0" xfId="0" applyNumberFormat="1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 applyProtection="1">
      <alignment vertical="center"/>
    </xf>
    <xf numFmtId="0" fontId="7" fillId="2" borderId="0" xfId="0" applyFont="1" applyFill="1" applyBorder="1" applyAlignment="1" applyProtection="1">
      <alignment vertical="center"/>
    </xf>
    <xf numFmtId="0" fontId="7" fillId="2" borderId="0" xfId="0" applyFont="1" applyFill="1" applyAlignment="1" applyProtection="1">
      <alignment vertical="center"/>
    </xf>
    <xf numFmtId="0" fontId="8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2" borderId="0" xfId="0" applyNumberFormat="1" applyFont="1" applyFill="1" applyBorder="1" applyAlignment="1" applyProtection="1">
      <alignment horizontal="center" vertical="center"/>
      <protection locked="0"/>
    </xf>
    <xf numFmtId="0" fontId="9" fillId="3" borderId="9" xfId="0" applyFont="1" applyFill="1" applyBorder="1" applyAlignment="1" applyProtection="1">
      <alignment horizontal="center" vertical="center"/>
    </xf>
    <xf numFmtId="0" fontId="10" fillId="3" borderId="10" xfId="0" applyFont="1" applyFill="1" applyBorder="1" applyAlignment="1" applyProtection="1">
      <alignment horizontal="center" vertical="center"/>
    </xf>
    <xf numFmtId="0" fontId="10" fillId="0" borderId="10" xfId="0" applyFont="1" applyFill="1" applyBorder="1" applyAlignment="1" applyProtection="1">
      <alignment horizontal="center" vertical="center"/>
      <protection locked="0"/>
    </xf>
    <xf numFmtId="0" fontId="10" fillId="0" borderId="11" xfId="0" applyFont="1" applyFill="1" applyBorder="1" applyAlignment="1" applyProtection="1">
      <alignment horizontal="center" vertical="center"/>
      <protection locked="0"/>
    </xf>
    <xf numFmtId="0" fontId="9" fillId="3" borderId="3" xfId="0" applyFont="1" applyFill="1" applyBorder="1" applyAlignment="1" applyProtection="1">
      <alignment horizontal="center" vertical="center" wrapText="1"/>
    </xf>
    <xf numFmtId="0" fontId="10" fillId="3" borderId="4" xfId="0" applyFont="1" applyFill="1" applyBorder="1" applyAlignment="1" applyProtection="1">
      <alignment horizontal="center" vertical="center" wrapText="1"/>
    </xf>
    <xf numFmtId="0" fontId="10" fillId="0" borderId="4" xfId="0" applyFont="1" applyFill="1" applyBorder="1" applyAlignment="1" applyProtection="1">
      <alignment horizontal="center" vertical="center"/>
      <protection locked="0"/>
    </xf>
    <xf numFmtId="0" fontId="9" fillId="3" borderId="4" xfId="0" applyFont="1" applyFill="1" applyBorder="1" applyAlignment="1" applyProtection="1">
      <alignment horizontal="center" vertical="center"/>
    </xf>
    <xf numFmtId="0" fontId="5" fillId="2" borderId="7" xfId="0" applyFont="1" applyFill="1" applyBorder="1" applyAlignment="1" applyProtection="1">
      <alignment horizontal="center" vertical="center"/>
      <protection locked="0"/>
    </xf>
    <xf numFmtId="0" fontId="9" fillId="3" borderId="3" xfId="0" applyFont="1" applyFill="1" applyBorder="1" applyAlignment="1" applyProtection="1">
      <alignment horizontal="center" vertical="center"/>
    </xf>
    <xf numFmtId="0" fontId="10" fillId="3" borderId="4" xfId="0" applyFont="1" applyFill="1" applyBorder="1" applyAlignment="1" applyProtection="1">
      <alignment horizontal="center" vertical="center"/>
    </xf>
    <xf numFmtId="0" fontId="10" fillId="3" borderId="7" xfId="0" applyFont="1" applyFill="1" applyBorder="1" applyAlignment="1" applyProtection="1">
      <alignment horizontal="center" vertical="center"/>
    </xf>
    <xf numFmtId="0" fontId="10" fillId="3" borderId="12" xfId="0" applyFont="1" applyFill="1" applyBorder="1" applyAlignment="1" applyProtection="1">
      <alignment horizontal="center" vertical="center"/>
    </xf>
    <xf numFmtId="0" fontId="10" fillId="3" borderId="13" xfId="0" applyFont="1" applyFill="1" applyBorder="1" applyAlignment="1" applyProtection="1">
      <alignment horizontal="center" vertical="center"/>
    </xf>
    <xf numFmtId="0" fontId="9" fillId="3" borderId="7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center" vertical="center"/>
      <protection locked="0"/>
    </xf>
    <xf numFmtId="0" fontId="5" fillId="0" borderId="7" xfId="0" applyFont="1" applyFill="1" applyBorder="1" applyAlignment="1" applyProtection="1">
      <alignment horizontal="center" vertical="center"/>
      <protection locked="0"/>
    </xf>
    <xf numFmtId="0" fontId="4" fillId="3" borderId="3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left" vertical="center"/>
    </xf>
    <xf numFmtId="0" fontId="5" fillId="3" borderId="4" xfId="0" applyFont="1" applyFill="1" applyBorder="1" applyAlignment="1" applyProtection="1">
      <alignment horizontal="left" vertical="center"/>
    </xf>
    <xf numFmtId="0" fontId="4" fillId="3" borderId="7" xfId="0" applyFont="1" applyFill="1" applyBorder="1" applyAlignment="1" applyProtection="1">
      <alignment vertical="center"/>
    </xf>
    <xf numFmtId="0" fontId="5" fillId="3" borderId="3" xfId="0" applyFont="1" applyFill="1" applyBorder="1" applyAlignment="1" applyProtection="1">
      <alignment horizontal="center" vertical="center" wrapText="1"/>
    </xf>
    <xf numFmtId="178" fontId="5" fillId="0" borderId="4" xfId="0" applyNumberFormat="1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vertical="center" wrapText="1"/>
    </xf>
    <xf numFmtId="179" fontId="5" fillId="3" borderId="4" xfId="0" applyNumberFormat="1" applyFont="1" applyFill="1" applyBorder="1" applyAlignment="1" applyProtection="1">
      <alignment horizontal="center" vertical="center"/>
    </xf>
    <xf numFmtId="0" fontId="5" fillId="3" borderId="7" xfId="0" applyFont="1" applyFill="1" applyBorder="1" applyAlignment="1" applyProtection="1">
      <alignment vertical="center"/>
    </xf>
    <xf numFmtId="0" fontId="11" fillId="2" borderId="0" xfId="0" applyFont="1" applyFill="1" applyBorder="1" applyAlignment="1" applyProtection="1">
      <alignment vertical="center"/>
    </xf>
    <xf numFmtId="0" fontId="4" fillId="3" borderId="4" xfId="0" applyFont="1" applyFill="1" applyBorder="1" applyAlignment="1" applyProtection="1">
      <alignment vertical="center"/>
    </xf>
    <xf numFmtId="0" fontId="5" fillId="2" borderId="4" xfId="0" applyFont="1" applyFill="1" applyBorder="1" applyAlignment="1" applyProtection="1">
      <alignment horizontal="center" vertical="center"/>
      <protection locked="0"/>
    </xf>
    <xf numFmtId="179" fontId="5" fillId="4" borderId="4" xfId="0" applyNumberFormat="1" applyFont="1" applyFill="1" applyBorder="1" applyAlignment="1" applyProtection="1">
      <alignment horizontal="center" vertical="center"/>
      <protection locked="0"/>
    </xf>
    <xf numFmtId="180" fontId="5" fillId="4" borderId="4" xfId="0" applyNumberFormat="1" applyFont="1" applyFill="1" applyBorder="1" applyAlignment="1" applyProtection="1">
      <alignment horizontal="center" vertical="center"/>
      <protection locked="0"/>
    </xf>
    <xf numFmtId="177" fontId="5" fillId="2" borderId="4" xfId="0" applyNumberFormat="1" applyFont="1" applyFill="1" applyBorder="1" applyAlignment="1" applyProtection="1">
      <alignment horizontal="center" vertical="center"/>
      <protection locked="0"/>
    </xf>
    <xf numFmtId="179" fontId="5" fillId="2" borderId="4" xfId="0" applyNumberFormat="1" applyFont="1" applyFill="1" applyBorder="1" applyAlignment="1" applyProtection="1">
      <alignment horizontal="center" vertical="center"/>
      <protection locked="0"/>
    </xf>
    <xf numFmtId="177" fontId="5" fillId="3" borderId="4" xfId="0" applyNumberFormat="1" applyFont="1" applyFill="1" applyBorder="1" applyAlignment="1" applyProtection="1">
      <alignment horizontal="center" vertical="center"/>
    </xf>
    <xf numFmtId="3" fontId="4" fillId="3" borderId="7" xfId="0" applyNumberFormat="1" applyFont="1" applyFill="1" applyBorder="1" applyAlignment="1" applyProtection="1">
      <alignment vertical="center" wrapText="1"/>
    </xf>
    <xf numFmtId="177" fontId="5" fillId="0" borderId="4" xfId="0" applyNumberFormat="1" applyFont="1" applyFill="1" applyBorder="1" applyAlignment="1" applyProtection="1">
      <alignment horizontal="center" vertical="center"/>
      <protection locked="0"/>
    </xf>
    <xf numFmtId="179" fontId="5" fillId="3" borderId="4" xfId="0" applyNumberFormat="1" applyFont="1" applyFill="1" applyBorder="1" applyAlignment="1" applyProtection="1">
      <alignment horizontal="center" vertical="center"/>
      <protection locked="0"/>
    </xf>
    <xf numFmtId="0" fontId="11" fillId="2" borderId="0" xfId="0" applyFont="1" applyFill="1" applyBorder="1" applyAlignment="1" applyProtection="1">
      <alignment vertical="center" wrapText="1"/>
    </xf>
    <xf numFmtId="0" fontId="4" fillId="3" borderId="4" xfId="0" applyFont="1" applyFill="1" applyBorder="1" applyAlignment="1" applyProtection="1">
      <alignment horizontal="left" vertical="center" wrapText="1"/>
    </xf>
    <xf numFmtId="179" fontId="5" fillId="2" borderId="4" xfId="0" applyNumberFormat="1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0" fontId="4" fillId="3" borderId="4" xfId="0" applyFont="1" applyFill="1" applyBorder="1" applyAlignment="1" applyProtection="1">
      <alignment horizontal="center" vertical="center" wrapText="1"/>
    </xf>
    <xf numFmtId="181" fontId="5" fillId="2" borderId="4" xfId="0" applyNumberFormat="1" applyFont="1" applyFill="1" applyBorder="1" applyAlignment="1" applyProtection="1">
      <alignment horizontal="center" vertical="center"/>
      <protection locked="0"/>
    </xf>
    <xf numFmtId="0" fontId="4" fillId="3" borderId="4" xfId="0" applyFont="1" applyFill="1" applyBorder="1" applyAlignment="1" applyProtection="1">
      <alignment horizontal="center" vertical="center"/>
    </xf>
    <xf numFmtId="0" fontId="5" fillId="3" borderId="4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left" vertical="center" wrapText="1"/>
    </xf>
    <xf numFmtId="0" fontId="7" fillId="0" borderId="6" xfId="0" applyFont="1" applyFill="1" applyBorder="1" applyAlignment="1" applyProtection="1">
      <alignment horizontal="left" vertical="center" wrapText="1"/>
    </xf>
    <xf numFmtId="0" fontId="7" fillId="0" borderId="8" xfId="0" applyFont="1" applyFill="1" applyBorder="1" applyAlignment="1" applyProtection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I201"/>
  <sheetViews>
    <sheetView view="pageBreakPreview" zoomScaleNormal="85" zoomScaleSheetLayoutView="100" topLeftCell="A69" workbookViewId="0">
      <selection activeCell="E154" sqref="E154"/>
    </sheetView>
  </sheetViews>
  <sheetFormatPr defaultColWidth="9" defaultRowHeight="15"/>
  <cols>
    <col min="1" max="1" width="9.375" style="30" customWidth="1"/>
    <col min="2" max="2" width="10.5" style="30" customWidth="1"/>
    <col min="3" max="3" width="37.125" style="30" customWidth="1"/>
    <col min="4" max="4" width="19.7583333333333" style="30" customWidth="1"/>
    <col min="5" max="5" width="20.5" style="30" customWidth="1"/>
    <col min="6" max="6" width="75.125" style="30" customWidth="1"/>
    <col min="7" max="7" width="9" style="29"/>
    <col min="8" max="8" width="28.875" style="29" customWidth="1"/>
    <col min="9" max="16384" width="9" style="29"/>
  </cols>
  <sheetData>
    <row r="1" s="28" customFormat="1" ht="56" customHeight="1" spans="1:6">
      <c r="A1" s="31" t="s">
        <v>0</v>
      </c>
      <c r="B1" s="32"/>
      <c r="C1" s="32"/>
      <c r="D1" s="32"/>
      <c r="E1" s="32"/>
      <c r="F1" s="32"/>
    </row>
    <row r="2" s="28" customFormat="1" ht="27" customHeight="1" spans="1:6">
      <c r="A2" s="33" t="s">
        <v>1</v>
      </c>
      <c r="B2" s="34"/>
      <c r="C2" s="35"/>
      <c r="D2" s="35"/>
      <c r="E2" s="35"/>
      <c r="F2" s="36"/>
    </row>
    <row r="3" s="28" customFormat="1" ht="27" customHeight="1" spans="1:6">
      <c r="A3" s="37" t="s">
        <v>2</v>
      </c>
      <c r="B3" s="38"/>
      <c r="C3" s="39"/>
      <c r="D3" s="39"/>
      <c r="E3" s="40" t="s">
        <v>3</v>
      </c>
      <c r="F3" s="41"/>
    </row>
    <row r="4" s="28" customFormat="1" ht="27" customHeight="1" spans="1:6">
      <c r="A4" s="42" t="s">
        <v>4</v>
      </c>
      <c r="B4" s="43"/>
      <c r="C4" s="43"/>
      <c r="D4" s="43"/>
      <c r="E4" s="43"/>
      <c r="F4" s="44"/>
    </row>
    <row r="5" s="28" customFormat="1" ht="27" customHeight="1" spans="1:6">
      <c r="A5" s="45"/>
      <c r="B5" s="46"/>
      <c r="C5" s="40" t="s">
        <v>5</v>
      </c>
      <c r="D5" s="43"/>
      <c r="E5" s="40" t="s">
        <v>6</v>
      </c>
      <c r="F5" s="47" t="s">
        <v>7</v>
      </c>
    </row>
    <row r="6" s="28" customFormat="1" ht="27" customHeight="1" spans="1:6">
      <c r="A6" s="42" t="s">
        <v>8</v>
      </c>
      <c r="B6" s="43"/>
      <c r="C6" s="48"/>
      <c r="D6" s="48"/>
      <c r="E6" s="48"/>
      <c r="F6" s="49"/>
    </row>
    <row r="7" s="28" customFormat="1" ht="27" customHeight="1" spans="1:6">
      <c r="A7" s="42" t="s">
        <v>9</v>
      </c>
      <c r="B7" s="43"/>
      <c r="C7" s="48"/>
      <c r="D7" s="48"/>
      <c r="E7" s="48"/>
      <c r="F7" s="49"/>
    </row>
    <row r="8" ht="26.45" customHeight="1" spans="1:6">
      <c r="A8" s="42" t="s">
        <v>10</v>
      </c>
      <c r="B8" s="43"/>
      <c r="C8" s="43"/>
      <c r="D8" s="43"/>
      <c r="E8" s="40" t="s">
        <v>11</v>
      </c>
      <c r="F8" s="47" t="s">
        <v>12</v>
      </c>
    </row>
    <row r="9" ht="28" customHeight="1" spans="1:6">
      <c r="A9" s="50" t="s">
        <v>13</v>
      </c>
      <c r="B9" s="51">
        <v>1</v>
      </c>
      <c r="C9" s="52" t="s">
        <v>14</v>
      </c>
      <c r="D9" s="53"/>
      <c r="E9" s="48" t="s">
        <v>15</v>
      </c>
      <c r="F9" s="54" t="s">
        <v>16</v>
      </c>
    </row>
    <row r="10" ht="28" customHeight="1" spans="1:6">
      <c r="A10" s="55"/>
      <c r="B10" s="51">
        <v>2</v>
      </c>
      <c r="C10" s="52" t="s">
        <v>17</v>
      </c>
      <c r="D10" s="53"/>
      <c r="E10" s="56"/>
      <c r="F10" s="54" t="s">
        <v>18</v>
      </c>
    </row>
    <row r="11" ht="69.75" customHeight="1" spans="1:6">
      <c r="A11" s="55"/>
      <c r="B11" s="51">
        <v>3</v>
      </c>
      <c r="C11" s="52" t="s">
        <v>19</v>
      </c>
      <c r="D11" s="53"/>
      <c r="E11" s="48"/>
      <c r="F11" s="57" t="s">
        <v>20</v>
      </c>
    </row>
    <row r="12" ht="58" customHeight="1" spans="1:6">
      <c r="A12" s="55"/>
      <c r="B12" s="51">
        <v>4</v>
      </c>
      <c r="C12" s="52" t="s">
        <v>21</v>
      </c>
      <c r="D12" s="53"/>
      <c r="E12" s="48"/>
      <c r="F12" s="57" t="s">
        <v>22</v>
      </c>
    </row>
    <row r="13" ht="29" customHeight="1" spans="1:8">
      <c r="A13" s="55"/>
      <c r="B13" s="51">
        <v>5</v>
      </c>
      <c r="C13" s="52" t="s">
        <v>23</v>
      </c>
      <c r="D13" s="53"/>
      <c r="E13" s="58">
        <f>E14+E27</f>
        <v>0</v>
      </c>
      <c r="F13" s="59" t="s">
        <v>24</v>
      </c>
      <c r="H13" s="60"/>
    </row>
    <row r="14" ht="29" customHeight="1" spans="1:6">
      <c r="A14" s="55"/>
      <c r="B14" s="51">
        <v>5.1</v>
      </c>
      <c r="C14" s="52" t="s">
        <v>25</v>
      </c>
      <c r="D14" s="53"/>
      <c r="E14" s="58">
        <f>(E15*E16*E17*E18+E19*E20*E22*E21+E23*E24*E25*E26)*44/12/100</f>
        <v>0</v>
      </c>
      <c r="F14" s="54" t="s">
        <v>26</v>
      </c>
    </row>
    <row r="15" ht="35" customHeight="1" spans="1:8">
      <c r="A15" s="55"/>
      <c r="B15" s="51" t="s">
        <v>27</v>
      </c>
      <c r="C15" s="61" t="s">
        <v>28</v>
      </c>
      <c r="D15" s="62" t="s">
        <v>29</v>
      </c>
      <c r="E15" s="63"/>
      <c r="F15" s="57" t="s">
        <v>30</v>
      </c>
      <c r="H15" s="60"/>
    </row>
    <row r="16" ht="29" customHeight="1" spans="1:8">
      <c r="A16" s="55"/>
      <c r="B16" s="51"/>
      <c r="C16" s="61" t="s">
        <v>31</v>
      </c>
      <c r="D16" s="62"/>
      <c r="E16" s="63"/>
      <c r="F16" s="54" t="s">
        <v>32</v>
      </c>
      <c r="H16" s="60"/>
    </row>
    <row r="17" ht="29" customHeight="1" spans="1:6">
      <c r="A17" s="55"/>
      <c r="B17" s="51"/>
      <c r="C17" s="61" t="s">
        <v>33</v>
      </c>
      <c r="D17" s="62"/>
      <c r="E17" s="64"/>
      <c r="F17" s="54" t="s">
        <v>32</v>
      </c>
    </row>
    <row r="18" ht="29" customHeight="1" spans="1:6">
      <c r="A18" s="55"/>
      <c r="B18" s="51"/>
      <c r="C18" s="61" t="s">
        <v>34</v>
      </c>
      <c r="D18" s="62"/>
      <c r="E18" s="65"/>
      <c r="F18" s="54" t="s">
        <v>32</v>
      </c>
    </row>
    <row r="19" ht="29" customHeight="1" spans="1:8">
      <c r="A19" s="55"/>
      <c r="B19" s="51" t="s">
        <v>35</v>
      </c>
      <c r="C19" s="61" t="s">
        <v>36</v>
      </c>
      <c r="D19" s="62" t="s">
        <v>29</v>
      </c>
      <c r="E19" s="63"/>
      <c r="F19" s="57" t="s">
        <v>30</v>
      </c>
      <c r="H19" s="60"/>
    </row>
    <row r="20" ht="29" customHeight="1" spans="1:8">
      <c r="A20" s="55"/>
      <c r="B20" s="51"/>
      <c r="C20" s="61" t="s">
        <v>37</v>
      </c>
      <c r="D20" s="62"/>
      <c r="E20" s="63"/>
      <c r="F20" s="54" t="s">
        <v>32</v>
      </c>
      <c r="H20" s="60"/>
    </row>
    <row r="21" ht="29" customHeight="1" spans="1:6">
      <c r="A21" s="55"/>
      <c r="B21" s="51"/>
      <c r="C21" s="61" t="s">
        <v>38</v>
      </c>
      <c r="D21" s="62"/>
      <c r="E21" s="64"/>
      <c r="F21" s="54" t="s">
        <v>32</v>
      </c>
    </row>
    <row r="22" ht="29" customHeight="1" spans="1:6">
      <c r="A22" s="55"/>
      <c r="B22" s="51"/>
      <c r="C22" s="61" t="s">
        <v>34</v>
      </c>
      <c r="D22" s="62"/>
      <c r="E22" s="65"/>
      <c r="F22" s="54" t="s">
        <v>32</v>
      </c>
    </row>
    <row r="23" ht="35" customHeight="1" spans="1:8">
      <c r="A23" s="55"/>
      <c r="B23" s="51" t="s">
        <v>39</v>
      </c>
      <c r="C23" s="61" t="s">
        <v>36</v>
      </c>
      <c r="D23" s="62" t="s">
        <v>29</v>
      </c>
      <c r="E23" s="63"/>
      <c r="F23" s="57" t="s">
        <v>30</v>
      </c>
      <c r="H23" s="60"/>
    </row>
    <row r="24" ht="29" customHeight="1" spans="1:8">
      <c r="A24" s="55"/>
      <c r="B24" s="51"/>
      <c r="C24" s="61" t="s">
        <v>31</v>
      </c>
      <c r="D24" s="62"/>
      <c r="E24" s="63"/>
      <c r="F24" s="54" t="s">
        <v>32</v>
      </c>
      <c r="H24" s="60"/>
    </row>
    <row r="25" ht="29" customHeight="1" spans="1:6">
      <c r="A25" s="55"/>
      <c r="B25" s="51"/>
      <c r="C25" s="61" t="s">
        <v>33</v>
      </c>
      <c r="D25" s="62"/>
      <c r="E25" s="64"/>
      <c r="F25" s="54" t="s">
        <v>32</v>
      </c>
    </row>
    <row r="26" ht="29" customHeight="1" spans="1:6">
      <c r="A26" s="55"/>
      <c r="B26" s="51"/>
      <c r="C26" s="61" t="s">
        <v>34</v>
      </c>
      <c r="D26" s="62"/>
      <c r="E26" s="65"/>
      <c r="F26" s="54" t="s">
        <v>32</v>
      </c>
    </row>
    <row r="27" ht="29" customHeight="1" spans="1:6">
      <c r="A27" s="55"/>
      <c r="B27" s="51">
        <v>5.2</v>
      </c>
      <c r="C27" s="52" t="s">
        <v>40</v>
      </c>
      <c r="D27" s="53"/>
      <c r="E27" s="58">
        <f>E28*E29</f>
        <v>0</v>
      </c>
      <c r="F27" s="54" t="s">
        <v>41</v>
      </c>
    </row>
    <row r="28" ht="29" customHeight="1" spans="1:6">
      <c r="A28" s="55"/>
      <c r="B28" s="51" t="s">
        <v>42</v>
      </c>
      <c r="C28" s="52" t="s">
        <v>43</v>
      </c>
      <c r="D28" s="53"/>
      <c r="E28" s="66"/>
      <c r="F28" s="59"/>
    </row>
    <row r="29" ht="29" customHeight="1" spans="1:8">
      <c r="A29" s="55"/>
      <c r="B29" s="51" t="s">
        <v>44</v>
      </c>
      <c r="C29" s="52" t="s">
        <v>45</v>
      </c>
      <c r="D29" s="53"/>
      <c r="E29" s="67">
        <v>0.6101</v>
      </c>
      <c r="F29" s="68" t="s">
        <v>46</v>
      </c>
      <c r="H29" s="60"/>
    </row>
    <row r="30" ht="29" customHeight="1" spans="1:6">
      <c r="A30" s="55"/>
      <c r="B30" s="51">
        <v>6</v>
      </c>
      <c r="C30" s="52" t="s">
        <v>47</v>
      </c>
      <c r="D30" s="53"/>
      <c r="E30" s="69"/>
      <c r="F30" s="54" t="s">
        <v>48</v>
      </c>
    </row>
    <row r="31" ht="29" customHeight="1" spans="1:6">
      <c r="A31" s="55"/>
      <c r="B31" s="51">
        <v>7</v>
      </c>
      <c r="C31" s="52" t="s">
        <v>49</v>
      </c>
      <c r="D31" s="53"/>
      <c r="E31" s="69"/>
      <c r="F31" s="54" t="s">
        <v>48</v>
      </c>
    </row>
    <row r="32" ht="29" customHeight="1" spans="1:6">
      <c r="A32" s="55"/>
      <c r="B32" s="51">
        <v>8</v>
      </c>
      <c r="C32" s="52" t="s">
        <v>50</v>
      </c>
      <c r="D32" s="53"/>
      <c r="E32" s="69"/>
      <c r="F32" s="54" t="s">
        <v>51</v>
      </c>
    </row>
    <row r="33" ht="55" customHeight="1" spans="1:9">
      <c r="A33" s="55"/>
      <c r="B33" s="51">
        <v>9</v>
      </c>
      <c r="C33" s="52" t="s">
        <v>52</v>
      </c>
      <c r="D33" s="53"/>
      <c r="E33" s="70" t="e">
        <f>E32/(E15*E16+E19*E20+E23*E24)/(E40/100)*100</f>
        <v>#DIV/0!</v>
      </c>
      <c r="F33" s="57" t="s">
        <v>53</v>
      </c>
      <c r="H33" s="71"/>
      <c r="I33" s="71"/>
    </row>
    <row r="34" ht="28" customHeight="1" spans="1:9">
      <c r="A34" s="55"/>
      <c r="B34" s="51">
        <v>10</v>
      </c>
      <c r="C34" s="52" t="s">
        <v>54</v>
      </c>
      <c r="D34" s="53"/>
      <c r="E34" s="70" t="e">
        <f>E45/E31</f>
        <v>#DIV/0!</v>
      </c>
      <c r="F34" s="54" t="s">
        <v>55</v>
      </c>
      <c r="H34" s="71"/>
      <c r="I34" s="71"/>
    </row>
    <row r="35" ht="28" customHeight="1" spans="1:9">
      <c r="A35" s="55"/>
      <c r="B35" s="51">
        <v>11</v>
      </c>
      <c r="C35" s="52" t="s">
        <v>56</v>
      </c>
      <c r="D35" s="53"/>
      <c r="E35" s="58" t="e">
        <f>34.12/(E40*E41*E42)*10^6</f>
        <v>#DIV/0!</v>
      </c>
      <c r="F35" s="54" t="s">
        <v>57</v>
      </c>
      <c r="H35" s="71"/>
      <c r="I35" s="71"/>
    </row>
    <row r="36" s="29" customFormat="1" ht="27.75" customHeight="1" spans="1:6">
      <c r="A36" s="55"/>
      <c r="B36" s="51">
        <v>12</v>
      </c>
      <c r="C36" s="72" t="s">
        <v>58</v>
      </c>
      <c r="D36" s="53"/>
      <c r="E36" s="73"/>
      <c r="F36" s="74" t="s">
        <v>48</v>
      </c>
    </row>
    <row r="37" s="29" customFormat="1" ht="27.75" customHeight="1" spans="1:6">
      <c r="A37" s="55"/>
      <c r="B37" s="51">
        <v>13</v>
      </c>
      <c r="C37" s="52" t="s">
        <v>59</v>
      </c>
      <c r="D37" s="53"/>
      <c r="E37" s="73"/>
      <c r="F37" s="74" t="s">
        <v>48</v>
      </c>
    </row>
    <row r="38" ht="36" customHeight="1" spans="1:8">
      <c r="A38" s="55"/>
      <c r="B38" s="51">
        <v>14</v>
      </c>
      <c r="C38" s="52" t="s">
        <v>60</v>
      </c>
      <c r="D38" s="53"/>
      <c r="E38" s="58" t="e">
        <f>(E13*(E45/E43))/E31</f>
        <v>#DIV/0!</v>
      </c>
      <c r="F38" s="54" t="s">
        <v>55</v>
      </c>
      <c r="H38" s="60"/>
    </row>
    <row r="39" ht="34.5" customHeight="1" spans="1:6">
      <c r="A39" s="55"/>
      <c r="B39" s="51">
        <v>15</v>
      </c>
      <c r="C39" s="52" t="s">
        <v>61</v>
      </c>
      <c r="D39" s="53"/>
      <c r="E39" s="58" t="e">
        <f>(E13*(E44/E43))/(E32/1000)</f>
        <v>#DIV/0!</v>
      </c>
      <c r="F39" s="54" t="s">
        <v>57</v>
      </c>
    </row>
    <row r="40" s="29" customFormat="1" ht="38" customHeight="1" spans="1:6">
      <c r="A40" s="55"/>
      <c r="B40" s="75" t="s">
        <v>62</v>
      </c>
      <c r="C40" s="52" t="s">
        <v>63</v>
      </c>
      <c r="D40" s="53"/>
      <c r="E40" s="76"/>
      <c r="F40" s="57" t="s">
        <v>64</v>
      </c>
    </row>
    <row r="41" s="29" customFormat="1" ht="38" customHeight="1" spans="1:6">
      <c r="A41" s="55"/>
      <c r="B41" s="51"/>
      <c r="C41" s="52" t="s">
        <v>65</v>
      </c>
      <c r="D41" s="53"/>
      <c r="E41" s="76"/>
      <c r="F41" s="54" t="s">
        <v>66</v>
      </c>
    </row>
    <row r="42" s="29" customFormat="1" ht="38" customHeight="1" spans="1:6">
      <c r="A42" s="55"/>
      <c r="B42" s="51"/>
      <c r="C42" s="52" t="s">
        <v>67</v>
      </c>
      <c r="D42" s="53"/>
      <c r="E42" s="76"/>
      <c r="F42" s="57" t="s">
        <v>68</v>
      </c>
    </row>
    <row r="43" s="29" customFormat="1" ht="27.75" customHeight="1" spans="1:6">
      <c r="A43" s="55"/>
      <c r="B43" s="51"/>
      <c r="C43" s="52" t="s">
        <v>69</v>
      </c>
      <c r="D43" s="53"/>
      <c r="E43" s="58">
        <f>(E15*E16+E19*E20+E23*E24)/29271*1000</f>
        <v>0</v>
      </c>
      <c r="F43" s="54" t="s">
        <v>70</v>
      </c>
    </row>
    <row r="44" s="29" customFormat="1" ht="27.75" customHeight="1" spans="1:8">
      <c r="A44" s="55"/>
      <c r="B44" s="51"/>
      <c r="C44" s="52" t="s">
        <v>71</v>
      </c>
      <c r="D44" s="53"/>
      <c r="E44" s="58" t="e">
        <f>E32*E35/1000</f>
        <v>#DIV/0!</v>
      </c>
      <c r="F44" s="54" t="s">
        <v>72</v>
      </c>
      <c r="H44" s="60"/>
    </row>
    <row r="45" s="29" customFormat="1" ht="27.75" customHeight="1" spans="1:8">
      <c r="A45" s="55"/>
      <c r="B45" s="51"/>
      <c r="C45" s="52" t="s">
        <v>73</v>
      </c>
      <c r="D45" s="53"/>
      <c r="E45" s="58" t="e">
        <f>E43-E44</f>
        <v>#DIV/0!</v>
      </c>
      <c r="F45" s="54" t="s">
        <v>72</v>
      </c>
      <c r="H45" s="60"/>
    </row>
    <row r="46" ht="28" customHeight="1" spans="1:6">
      <c r="A46" s="50" t="s">
        <v>74</v>
      </c>
      <c r="B46" s="51">
        <v>1</v>
      </c>
      <c r="C46" s="52" t="s">
        <v>14</v>
      </c>
      <c r="D46" s="53"/>
      <c r="E46" s="48" t="s">
        <v>15</v>
      </c>
      <c r="F46" s="54" t="s">
        <v>16</v>
      </c>
    </row>
    <row r="47" ht="28" customHeight="1" spans="1:6">
      <c r="A47" s="55"/>
      <c r="B47" s="51">
        <v>2</v>
      </c>
      <c r="C47" s="52" t="s">
        <v>17</v>
      </c>
      <c r="D47" s="53"/>
      <c r="E47" s="56"/>
      <c r="F47" s="54" t="s">
        <v>18</v>
      </c>
    </row>
    <row r="48" ht="69.75" customHeight="1" spans="1:6">
      <c r="A48" s="55"/>
      <c r="B48" s="51">
        <v>3</v>
      </c>
      <c r="C48" s="52" t="s">
        <v>19</v>
      </c>
      <c r="D48" s="53"/>
      <c r="E48" s="48"/>
      <c r="F48" s="57" t="s">
        <v>20</v>
      </c>
    </row>
    <row r="49" ht="55" customHeight="1" spans="1:6">
      <c r="A49" s="55"/>
      <c r="B49" s="51">
        <v>4</v>
      </c>
      <c r="C49" s="52" t="s">
        <v>75</v>
      </c>
      <c r="D49" s="53"/>
      <c r="E49" s="48"/>
      <c r="F49" s="57" t="s">
        <v>22</v>
      </c>
    </row>
    <row r="50" ht="27" customHeight="1" spans="1:6">
      <c r="A50" s="55"/>
      <c r="B50" s="51">
        <v>5</v>
      </c>
      <c r="C50" s="52" t="s">
        <v>23</v>
      </c>
      <c r="D50" s="53"/>
      <c r="E50" s="58">
        <f>E51+E64</f>
        <v>0</v>
      </c>
      <c r="F50" s="59" t="s">
        <v>24</v>
      </c>
    </row>
    <row r="51" ht="27" customHeight="1" spans="1:6">
      <c r="A51" s="55"/>
      <c r="B51" s="51">
        <v>5.1</v>
      </c>
      <c r="C51" s="52" t="s">
        <v>76</v>
      </c>
      <c r="D51" s="53"/>
      <c r="E51" s="58">
        <f>(E52*E53*E54*E55+E56*E57*E59*E58+E60*E61*E62*E63)*44/12/100</f>
        <v>0</v>
      </c>
      <c r="F51" s="54" t="s">
        <v>26</v>
      </c>
    </row>
    <row r="52" ht="28.5" spans="1:6">
      <c r="A52" s="55"/>
      <c r="B52" s="51" t="s">
        <v>27</v>
      </c>
      <c r="C52" s="61" t="s">
        <v>36</v>
      </c>
      <c r="D52" s="62" t="s">
        <v>29</v>
      </c>
      <c r="E52" s="63"/>
      <c r="F52" s="57" t="s">
        <v>30</v>
      </c>
    </row>
    <row r="53" ht="27" customHeight="1" spans="1:6">
      <c r="A53" s="55"/>
      <c r="B53" s="51"/>
      <c r="C53" s="61" t="s">
        <v>31</v>
      </c>
      <c r="D53" s="62"/>
      <c r="E53" s="63"/>
      <c r="F53" s="54" t="s">
        <v>32</v>
      </c>
    </row>
    <row r="54" ht="27" customHeight="1" spans="1:6">
      <c r="A54" s="55"/>
      <c r="B54" s="51"/>
      <c r="C54" s="61" t="s">
        <v>33</v>
      </c>
      <c r="D54" s="62"/>
      <c r="E54" s="64"/>
      <c r="F54" s="54" t="s">
        <v>32</v>
      </c>
    </row>
    <row r="55" ht="27" customHeight="1" spans="1:6">
      <c r="A55" s="55"/>
      <c r="B55" s="51"/>
      <c r="C55" s="61" t="s">
        <v>34</v>
      </c>
      <c r="D55" s="62"/>
      <c r="E55" s="65"/>
      <c r="F55" s="54" t="s">
        <v>32</v>
      </c>
    </row>
    <row r="56" ht="28.5" spans="1:6">
      <c r="A56" s="55"/>
      <c r="B56" s="51" t="s">
        <v>35</v>
      </c>
      <c r="C56" s="61" t="s">
        <v>36</v>
      </c>
      <c r="D56" s="62" t="s">
        <v>29</v>
      </c>
      <c r="E56" s="63"/>
      <c r="F56" s="57" t="s">
        <v>30</v>
      </c>
    </row>
    <row r="57" ht="27" customHeight="1" spans="1:6">
      <c r="A57" s="55"/>
      <c r="B57" s="51"/>
      <c r="C57" s="61" t="s">
        <v>31</v>
      </c>
      <c r="D57" s="62"/>
      <c r="E57" s="63"/>
      <c r="F57" s="54" t="s">
        <v>32</v>
      </c>
    </row>
    <row r="58" ht="27" customHeight="1" spans="1:6">
      <c r="A58" s="55"/>
      <c r="B58" s="51"/>
      <c r="C58" s="61" t="s">
        <v>33</v>
      </c>
      <c r="D58" s="62"/>
      <c r="E58" s="64"/>
      <c r="F58" s="54" t="s">
        <v>32</v>
      </c>
    </row>
    <row r="59" ht="27" customHeight="1" spans="1:6">
      <c r="A59" s="55"/>
      <c r="B59" s="51"/>
      <c r="C59" s="61" t="s">
        <v>34</v>
      </c>
      <c r="D59" s="62"/>
      <c r="E59" s="65"/>
      <c r="F59" s="54" t="s">
        <v>32</v>
      </c>
    </row>
    <row r="60" ht="38" customHeight="1" spans="1:6">
      <c r="A60" s="55"/>
      <c r="B60" s="51" t="s">
        <v>39</v>
      </c>
      <c r="C60" s="61" t="s">
        <v>36</v>
      </c>
      <c r="D60" s="62" t="s">
        <v>29</v>
      </c>
      <c r="E60" s="63"/>
      <c r="F60" s="57" t="s">
        <v>30</v>
      </c>
    </row>
    <row r="61" ht="27" customHeight="1" spans="1:6">
      <c r="A61" s="55"/>
      <c r="B61" s="51"/>
      <c r="C61" s="61" t="s">
        <v>31</v>
      </c>
      <c r="D61" s="62"/>
      <c r="E61" s="63"/>
      <c r="F61" s="54" t="s">
        <v>32</v>
      </c>
    </row>
    <row r="62" ht="27" customHeight="1" spans="1:6">
      <c r="A62" s="55"/>
      <c r="B62" s="51"/>
      <c r="C62" s="61" t="s">
        <v>33</v>
      </c>
      <c r="D62" s="62"/>
      <c r="E62" s="64"/>
      <c r="F62" s="54" t="s">
        <v>32</v>
      </c>
    </row>
    <row r="63" ht="27" customHeight="1" spans="1:6">
      <c r="A63" s="55"/>
      <c r="B63" s="51"/>
      <c r="C63" s="61" t="s">
        <v>34</v>
      </c>
      <c r="D63" s="62"/>
      <c r="E63" s="65"/>
      <c r="F63" s="54" t="s">
        <v>32</v>
      </c>
    </row>
    <row r="64" ht="27" customHeight="1" spans="1:6">
      <c r="A64" s="55"/>
      <c r="B64" s="51">
        <v>5.2</v>
      </c>
      <c r="C64" s="52" t="s">
        <v>77</v>
      </c>
      <c r="D64" s="53"/>
      <c r="E64" s="58">
        <f>E65*E66</f>
        <v>0</v>
      </c>
      <c r="F64" s="54" t="s">
        <v>41</v>
      </c>
    </row>
    <row r="65" ht="27" customHeight="1" spans="1:6">
      <c r="A65" s="55"/>
      <c r="B65" s="51" t="s">
        <v>42</v>
      </c>
      <c r="C65" s="52" t="s">
        <v>78</v>
      </c>
      <c r="D65" s="53"/>
      <c r="E65" s="66"/>
      <c r="F65" s="59"/>
    </row>
    <row r="66" ht="27" customHeight="1" spans="1:6">
      <c r="A66" s="55"/>
      <c r="B66" s="51" t="s">
        <v>44</v>
      </c>
      <c r="C66" s="52" t="s">
        <v>45</v>
      </c>
      <c r="D66" s="53"/>
      <c r="E66" s="67">
        <v>0.6101</v>
      </c>
      <c r="F66" s="68" t="s">
        <v>46</v>
      </c>
    </row>
    <row r="67" ht="27" customHeight="1" spans="1:6">
      <c r="A67" s="55"/>
      <c r="B67" s="51">
        <v>6</v>
      </c>
      <c r="C67" s="52" t="s">
        <v>47</v>
      </c>
      <c r="D67" s="53"/>
      <c r="E67" s="69"/>
      <c r="F67" s="54" t="s">
        <v>48</v>
      </c>
    </row>
    <row r="68" ht="27" customHeight="1" spans="1:6">
      <c r="A68" s="55"/>
      <c r="B68" s="51">
        <v>7</v>
      </c>
      <c r="C68" s="52" t="s">
        <v>79</v>
      </c>
      <c r="D68" s="53"/>
      <c r="E68" s="69"/>
      <c r="F68" s="54" t="s">
        <v>48</v>
      </c>
    </row>
    <row r="69" ht="27" customHeight="1" spans="1:6">
      <c r="A69" s="55"/>
      <c r="B69" s="51">
        <v>8</v>
      </c>
      <c r="C69" s="52" t="s">
        <v>80</v>
      </c>
      <c r="D69" s="53"/>
      <c r="E69" s="69"/>
      <c r="F69" s="54" t="s">
        <v>51</v>
      </c>
    </row>
    <row r="70" ht="47.25" spans="1:6">
      <c r="A70" s="55"/>
      <c r="B70" s="51">
        <v>9</v>
      </c>
      <c r="C70" s="52" t="s">
        <v>52</v>
      </c>
      <c r="D70" s="53"/>
      <c r="E70" s="70" t="e">
        <f>E69/(E52*E53+E56*E57+E60*E61)/(E77/100)*100</f>
        <v>#DIV/0!</v>
      </c>
      <c r="F70" s="57" t="s">
        <v>53</v>
      </c>
    </row>
    <row r="71" ht="27" customHeight="1" spans="1:6">
      <c r="A71" s="55"/>
      <c r="B71" s="51">
        <v>10</v>
      </c>
      <c r="C71" s="52" t="s">
        <v>54</v>
      </c>
      <c r="D71" s="53"/>
      <c r="E71" s="70" t="e">
        <f>E82/E68</f>
        <v>#DIV/0!</v>
      </c>
      <c r="F71" s="54" t="s">
        <v>55</v>
      </c>
    </row>
    <row r="72" ht="27" customHeight="1" spans="1:6">
      <c r="A72" s="55"/>
      <c r="B72" s="51">
        <v>11</v>
      </c>
      <c r="C72" s="52" t="s">
        <v>56</v>
      </c>
      <c r="D72" s="53"/>
      <c r="E72" s="58" t="e">
        <f>34.12/(E77*E78*E79)*10^6</f>
        <v>#DIV/0!</v>
      </c>
      <c r="F72" s="54" t="s">
        <v>57</v>
      </c>
    </row>
    <row r="73" ht="27" customHeight="1" spans="1:6">
      <c r="A73" s="55"/>
      <c r="B73" s="51">
        <v>12</v>
      </c>
      <c r="C73" s="52" t="s">
        <v>58</v>
      </c>
      <c r="D73" s="53"/>
      <c r="E73" s="73"/>
      <c r="F73" s="74" t="s">
        <v>48</v>
      </c>
    </row>
    <row r="74" s="29" customFormat="1" ht="27" customHeight="1" spans="1:6">
      <c r="A74" s="55"/>
      <c r="B74" s="51">
        <v>13</v>
      </c>
      <c r="C74" s="52" t="s">
        <v>59</v>
      </c>
      <c r="D74" s="53"/>
      <c r="E74" s="73"/>
      <c r="F74" s="74" t="s">
        <v>48</v>
      </c>
    </row>
    <row r="75" ht="27" customHeight="1" spans="1:6">
      <c r="A75" s="55"/>
      <c r="B75" s="51">
        <v>14</v>
      </c>
      <c r="C75" s="52" t="s">
        <v>60</v>
      </c>
      <c r="D75" s="53"/>
      <c r="E75" s="58" t="e">
        <f>(E50*(E82/E80))/E68</f>
        <v>#DIV/0!</v>
      </c>
      <c r="F75" s="54" t="s">
        <v>55</v>
      </c>
    </row>
    <row r="76" ht="27" customHeight="1" spans="1:6">
      <c r="A76" s="55"/>
      <c r="B76" s="51">
        <v>15</v>
      </c>
      <c r="C76" s="52" t="s">
        <v>61</v>
      </c>
      <c r="D76" s="53"/>
      <c r="E76" s="58" t="e">
        <f>(E50*(E81/E80))/(E69/1000)</f>
        <v>#DIV/0!</v>
      </c>
      <c r="F76" s="54" t="s">
        <v>57</v>
      </c>
    </row>
    <row r="77" s="29" customFormat="1" ht="33" customHeight="1" spans="1:6">
      <c r="A77" s="55"/>
      <c r="B77" s="75" t="s">
        <v>62</v>
      </c>
      <c r="C77" s="52" t="s">
        <v>63</v>
      </c>
      <c r="D77" s="53"/>
      <c r="E77" s="76"/>
      <c r="F77" s="57" t="s">
        <v>64</v>
      </c>
    </row>
    <row r="78" s="29" customFormat="1" ht="33" customHeight="1" spans="1:6">
      <c r="A78" s="55"/>
      <c r="B78" s="51"/>
      <c r="C78" s="52" t="s">
        <v>65</v>
      </c>
      <c r="D78" s="53"/>
      <c r="E78" s="76"/>
      <c r="F78" s="54" t="s">
        <v>66</v>
      </c>
    </row>
    <row r="79" s="29" customFormat="1" ht="37" customHeight="1" spans="1:6">
      <c r="A79" s="55"/>
      <c r="B79" s="51"/>
      <c r="C79" s="52" t="s">
        <v>67</v>
      </c>
      <c r="D79" s="53"/>
      <c r="E79" s="76"/>
      <c r="F79" s="57" t="s">
        <v>68</v>
      </c>
    </row>
    <row r="80" s="29" customFormat="1" ht="33" customHeight="1" spans="1:6">
      <c r="A80" s="55"/>
      <c r="B80" s="51"/>
      <c r="C80" s="52" t="s">
        <v>69</v>
      </c>
      <c r="D80" s="53"/>
      <c r="E80" s="58">
        <f>(E52*E53+E56*E57+E60*E61)/29271*1000</f>
        <v>0</v>
      </c>
      <c r="F80" s="54" t="s">
        <v>70</v>
      </c>
    </row>
    <row r="81" s="29" customFormat="1" ht="33" customHeight="1" spans="1:6">
      <c r="A81" s="55"/>
      <c r="B81" s="51"/>
      <c r="C81" s="52" t="s">
        <v>71</v>
      </c>
      <c r="D81" s="53"/>
      <c r="E81" s="58" t="e">
        <f>E69*E72/1000</f>
        <v>#DIV/0!</v>
      </c>
      <c r="F81" s="54" t="s">
        <v>72</v>
      </c>
    </row>
    <row r="82" s="29" customFormat="1" ht="33" customHeight="1" spans="1:6">
      <c r="A82" s="55"/>
      <c r="B82" s="51"/>
      <c r="C82" s="52" t="s">
        <v>73</v>
      </c>
      <c r="D82" s="53"/>
      <c r="E82" s="58" t="e">
        <f>E80-E81</f>
        <v>#DIV/0!</v>
      </c>
      <c r="F82" s="54" t="s">
        <v>72</v>
      </c>
    </row>
    <row r="83" ht="37" customHeight="1" spans="1:6">
      <c r="A83" s="50" t="s">
        <v>81</v>
      </c>
      <c r="B83" s="51">
        <v>1</v>
      </c>
      <c r="C83" s="52" t="s">
        <v>14</v>
      </c>
      <c r="D83" s="53"/>
      <c r="E83" s="48" t="s">
        <v>15</v>
      </c>
      <c r="F83" s="54" t="s">
        <v>16</v>
      </c>
    </row>
    <row r="84" ht="37" customHeight="1" spans="1:6">
      <c r="A84" s="55"/>
      <c r="B84" s="51">
        <v>2</v>
      </c>
      <c r="C84" s="52" t="s">
        <v>17</v>
      </c>
      <c r="D84" s="53"/>
      <c r="E84" s="56"/>
      <c r="F84" s="54" t="s">
        <v>18</v>
      </c>
    </row>
    <row r="85" ht="69.75" customHeight="1" spans="1:6">
      <c r="A85" s="55"/>
      <c r="B85" s="51">
        <v>3</v>
      </c>
      <c r="C85" s="52" t="s">
        <v>19</v>
      </c>
      <c r="D85" s="53"/>
      <c r="E85" s="48"/>
      <c r="F85" s="57" t="s">
        <v>20</v>
      </c>
    </row>
    <row r="86" ht="55" customHeight="1" spans="1:6">
      <c r="A86" s="55"/>
      <c r="B86" s="51">
        <v>4</v>
      </c>
      <c r="C86" s="52" t="s">
        <v>75</v>
      </c>
      <c r="D86" s="53"/>
      <c r="E86" s="48"/>
      <c r="F86" s="57" t="s">
        <v>22</v>
      </c>
    </row>
    <row r="87" ht="30" customHeight="1" spans="1:6">
      <c r="A87" s="55"/>
      <c r="B87" s="51">
        <v>5</v>
      </c>
      <c r="C87" s="52" t="s">
        <v>23</v>
      </c>
      <c r="D87" s="53"/>
      <c r="E87" s="58">
        <f>E88+E101</f>
        <v>0</v>
      </c>
      <c r="F87" s="59" t="s">
        <v>24</v>
      </c>
    </row>
    <row r="88" ht="30" customHeight="1" spans="1:6">
      <c r="A88" s="55"/>
      <c r="B88" s="51">
        <v>5.1</v>
      </c>
      <c r="C88" s="52" t="s">
        <v>76</v>
      </c>
      <c r="D88" s="53"/>
      <c r="E88" s="58">
        <f>(E89*E90*E91*E92+E93*E94*E96*E95+E97*E98*E99*E100)*44/12/100</f>
        <v>0</v>
      </c>
      <c r="F88" s="54" t="s">
        <v>26</v>
      </c>
    </row>
    <row r="89" ht="30" customHeight="1" spans="1:6">
      <c r="A89" s="55"/>
      <c r="B89" s="51" t="s">
        <v>27</v>
      </c>
      <c r="C89" s="61" t="s">
        <v>36</v>
      </c>
      <c r="D89" s="62" t="s">
        <v>29</v>
      </c>
      <c r="E89" s="63"/>
      <c r="F89" s="57" t="s">
        <v>30</v>
      </c>
    </row>
    <row r="90" ht="30" customHeight="1" spans="1:6">
      <c r="A90" s="55"/>
      <c r="B90" s="51"/>
      <c r="C90" s="61" t="s">
        <v>31</v>
      </c>
      <c r="D90" s="62"/>
      <c r="E90" s="63"/>
      <c r="F90" s="54" t="s">
        <v>32</v>
      </c>
    </row>
    <row r="91" ht="30" customHeight="1" spans="1:6">
      <c r="A91" s="55"/>
      <c r="B91" s="51"/>
      <c r="C91" s="61" t="s">
        <v>33</v>
      </c>
      <c r="D91" s="62"/>
      <c r="E91" s="64"/>
      <c r="F91" s="54" t="s">
        <v>32</v>
      </c>
    </row>
    <row r="92" ht="30" customHeight="1" spans="1:6">
      <c r="A92" s="55"/>
      <c r="B92" s="51"/>
      <c r="C92" s="61" t="s">
        <v>34</v>
      </c>
      <c r="D92" s="62"/>
      <c r="E92" s="65"/>
      <c r="F92" s="54" t="s">
        <v>32</v>
      </c>
    </row>
    <row r="93" ht="40" customHeight="1" spans="1:6">
      <c r="A93" s="55"/>
      <c r="B93" s="51" t="s">
        <v>35</v>
      </c>
      <c r="C93" s="61" t="s">
        <v>36</v>
      </c>
      <c r="D93" s="62" t="s">
        <v>29</v>
      </c>
      <c r="E93" s="63"/>
      <c r="F93" s="57" t="s">
        <v>30</v>
      </c>
    </row>
    <row r="94" ht="30" customHeight="1" spans="1:6">
      <c r="A94" s="55"/>
      <c r="B94" s="51"/>
      <c r="C94" s="61" t="s">
        <v>31</v>
      </c>
      <c r="D94" s="62"/>
      <c r="E94" s="63"/>
      <c r="F94" s="54" t="s">
        <v>32</v>
      </c>
    </row>
    <row r="95" ht="30" customHeight="1" spans="1:6">
      <c r="A95" s="55"/>
      <c r="B95" s="51"/>
      <c r="C95" s="61" t="s">
        <v>33</v>
      </c>
      <c r="D95" s="62"/>
      <c r="E95" s="64"/>
      <c r="F95" s="54" t="s">
        <v>32</v>
      </c>
    </row>
    <row r="96" ht="30" customHeight="1" spans="1:6">
      <c r="A96" s="55"/>
      <c r="B96" s="51"/>
      <c r="C96" s="61" t="s">
        <v>34</v>
      </c>
      <c r="D96" s="62"/>
      <c r="E96" s="65"/>
      <c r="F96" s="54" t="s">
        <v>32</v>
      </c>
    </row>
    <row r="97" ht="37" customHeight="1" spans="1:6">
      <c r="A97" s="55"/>
      <c r="B97" s="51" t="s">
        <v>39</v>
      </c>
      <c r="C97" s="61" t="s">
        <v>36</v>
      </c>
      <c r="D97" s="62" t="s">
        <v>29</v>
      </c>
      <c r="E97" s="63"/>
      <c r="F97" s="57" t="s">
        <v>30</v>
      </c>
    </row>
    <row r="98" ht="30" customHeight="1" spans="1:6">
      <c r="A98" s="55"/>
      <c r="B98" s="51"/>
      <c r="C98" s="61" t="s">
        <v>31</v>
      </c>
      <c r="D98" s="62"/>
      <c r="E98" s="63"/>
      <c r="F98" s="54" t="s">
        <v>32</v>
      </c>
    </row>
    <row r="99" ht="30" customHeight="1" spans="1:6">
      <c r="A99" s="55"/>
      <c r="B99" s="51"/>
      <c r="C99" s="61" t="s">
        <v>33</v>
      </c>
      <c r="D99" s="62"/>
      <c r="E99" s="64"/>
      <c r="F99" s="54" t="s">
        <v>32</v>
      </c>
    </row>
    <row r="100" ht="30" customHeight="1" spans="1:6">
      <c r="A100" s="55"/>
      <c r="B100" s="51"/>
      <c r="C100" s="61" t="s">
        <v>34</v>
      </c>
      <c r="D100" s="62"/>
      <c r="E100" s="65"/>
      <c r="F100" s="54" t="s">
        <v>32</v>
      </c>
    </row>
    <row r="101" ht="30" customHeight="1" spans="1:6">
      <c r="A101" s="55"/>
      <c r="B101" s="51">
        <v>5.2</v>
      </c>
      <c r="C101" s="52" t="s">
        <v>77</v>
      </c>
      <c r="D101" s="53"/>
      <c r="E101" s="58">
        <f>E102*E103</f>
        <v>0</v>
      </c>
      <c r="F101" s="54" t="s">
        <v>41</v>
      </c>
    </row>
    <row r="102" ht="30" customHeight="1" spans="1:6">
      <c r="A102" s="55"/>
      <c r="B102" s="51" t="s">
        <v>42</v>
      </c>
      <c r="C102" s="52" t="s">
        <v>78</v>
      </c>
      <c r="D102" s="53"/>
      <c r="E102" s="66"/>
      <c r="F102" s="59"/>
    </row>
    <row r="103" ht="30" customHeight="1" spans="1:6">
      <c r="A103" s="55"/>
      <c r="B103" s="51" t="s">
        <v>44</v>
      </c>
      <c r="C103" s="52" t="s">
        <v>45</v>
      </c>
      <c r="D103" s="53"/>
      <c r="E103" s="67">
        <v>0.6101</v>
      </c>
      <c r="F103" s="68" t="s">
        <v>46</v>
      </c>
    </row>
    <row r="104" ht="30" customHeight="1" spans="1:6">
      <c r="A104" s="55"/>
      <c r="B104" s="51">
        <v>6</v>
      </c>
      <c r="C104" s="52" t="s">
        <v>47</v>
      </c>
      <c r="D104" s="53"/>
      <c r="E104" s="69"/>
      <c r="F104" s="54" t="s">
        <v>48</v>
      </c>
    </row>
    <row r="105" ht="30" customHeight="1" spans="1:6">
      <c r="A105" s="55"/>
      <c r="B105" s="51">
        <v>7</v>
      </c>
      <c r="C105" s="52" t="s">
        <v>79</v>
      </c>
      <c r="D105" s="53"/>
      <c r="E105" s="69"/>
      <c r="F105" s="54" t="s">
        <v>48</v>
      </c>
    </row>
    <row r="106" ht="30" customHeight="1" spans="1:6">
      <c r="A106" s="55"/>
      <c r="B106" s="51">
        <v>8</v>
      </c>
      <c r="C106" s="52" t="s">
        <v>80</v>
      </c>
      <c r="D106" s="53"/>
      <c r="E106" s="69"/>
      <c r="F106" s="54" t="s">
        <v>51</v>
      </c>
    </row>
    <row r="107" ht="51" customHeight="1" spans="1:6">
      <c r="A107" s="55"/>
      <c r="B107" s="51">
        <v>9</v>
      </c>
      <c r="C107" s="52" t="s">
        <v>52</v>
      </c>
      <c r="D107" s="53"/>
      <c r="E107" s="70" t="e">
        <f>E106/(E89*E90+E93*E94+E97*E98)/(E114/100)*100</f>
        <v>#DIV/0!</v>
      </c>
      <c r="F107" s="57" t="s">
        <v>53</v>
      </c>
    </row>
    <row r="108" ht="37.5" customHeight="1" spans="1:6">
      <c r="A108" s="55"/>
      <c r="B108" s="51">
        <v>10</v>
      </c>
      <c r="C108" s="52" t="s">
        <v>54</v>
      </c>
      <c r="D108" s="53"/>
      <c r="E108" s="70" t="e">
        <f>E119/E105</f>
        <v>#DIV/0!</v>
      </c>
      <c r="F108" s="54" t="s">
        <v>55</v>
      </c>
    </row>
    <row r="109" ht="26.25" customHeight="1" spans="1:6">
      <c r="A109" s="55"/>
      <c r="B109" s="51">
        <v>11</v>
      </c>
      <c r="C109" s="52" t="s">
        <v>56</v>
      </c>
      <c r="D109" s="53"/>
      <c r="E109" s="58" t="e">
        <f>34.12/(E114*E115*E116)*10^6</f>
        <v>#DIV/0!</v>
      </c>
      <c r="F109" s="54" t="s">
        <v>57</v>
      </c>
    </row>
    <row r="110" ht="26.25" customHeight="1" spans="1:6">
      <c r="A110" s="55"/>
      <c r="B110" s="51">
        <v>12</v>
      </c>
      <c r="C110" s="52" t="s">
        <v>58</v>
      </c>
      <c r="D110" s="53"/>
      <c r="E110" s="73"/>
      <c r="F110" s="74" t="s">
        <v>48</v>
      </c>
    </row>
    <row r="111" s="29" customFormat="1" ht="27.75" customHeight="1" spans="1:6">
      <c r="A111" s="55"/>
      <c r="B111" s="51">
        <v>13</v>
      </c>
      <c r="C111" s="52" t="s">
        <v>59</v>
      </c>
      <c r="D111" s="53"/>
      <c r="E111" s="73"/>
      <c r="F111" s="74" t="s">
        <v>48</v>
      </c>
    </row>
    <row r="112" ht="36" customHeight="1" spans="1:6">
      <c r="A112" s="55"/>
      <c r="B112" s="51">
        <v>14</v>
      </c>
      <c r="C112" s="52" t="s">
        <v>60</v>
      </c>
      <c r="D112" s="53"/>
      <c r="E112" s="58" t="e">
        <f>(E87*(E119/E117))/E105</f>
        <v>#DIV/0!</v>
      </c>
      <c r="F112" s="54" t="s">
        <v>55</v>
      </c>
    </row>
    <row r="113" ht="34.5" customHeight="1" spans="1:6">
      <c r="A113" s="55"/>
      <c r="B113" s="51">
        <v>15</v>
      </c>
      <c r="C113" s="52" t="s">
        <v>61</v>
      </c>
      <c r="D113" s="53"/>
      <c r="E113" s="58" t="e">
        <f>(E87*(E118/E117))/(E106/1000)</f>
        <v>#DIV/0!</v>
      </c>
      <c r="F113" s="54" t="s">
        <v>57</v>
      </c>
    </row>
    <row r="114" s="29" customFormat="1" ht="33.95" customHeight="1" spans="1:6">
      <c r="A114" s="55"/>
      <c r="B114" s="75" t="s">
        <v>62</v>
      </c>
      <c r="C114" s="52" t="s">
        <v>63</v>
      </c>
      <c r="D114" s="53"/>
      <c r="E114" s="76"/>
      <c r="F114" s="57" t="s">
        <v>64</v>
      </c>
    </row>
    <row r="115" s="29" customFormat="1" ht="20.1" customHeight="1" spans="1:6">
      <c r="A115" s="55"/>
      <c r="B115" s="51"/>
      <c r="C115" s="52" t="s">
        <v>65</v>
      </c>
      <c r="D115" s="53"/>
      <c r="E115" s="76"/>
      <c r="F115" s="54" t="s">
        <v>66</v>
      </c>
    </row>
    <row r="116" s="29" customFormat="1" ht="48" customHeight="1" spans="1:6">
      <c r="A116" s="55"/>
      <c r="B116" s="51"/>
      <c r="C116" s="52" t="s">
        <v>67</v>
      </c>
      <c r="D116" s="53"/>
      <c r="E116" s="76"/>
      <c r="F116" s="57" t="s">
        <v>68</v>
      </c>
    </row>
    <row r="117" s="29" customFormat="1" ht="27.75" customHeight="1" spans="1:6">
      <c r="A117" s="55"/>
      <c r="B117" s="51"/>
      <c r="C117" s="52" t="s">
        <v>69</v>
      </c>
      <c r="D117" s="53"/>
      <c r="E117" s="58">
        <f>(E89*E90+E93*E94+E97*E98)/29271*1000</f>
        <v>0</v>
      </c>
      <c r="F117" s="54" t="s">
        <v>70</v>
      </c>
    </row>
    <row r="118" s="29" customFormat="1" ht="27.75" customHeight="1" spans="1:6">
      <c r="A118" s="55"/>
      <c r="B118" s="51"/>
      <c r="C118" s="52" t="s">
        <v>71</v>
      </c>
      <c r="D118" s="53"/>
      <c r="E118" s="58" t="e">
        <f>E106*E109/1000</f>
        <v>#DIV/0!</v>
      </c>
      <c r="F118" s="54" t="s">
        <v>72</v>
      </c>
    </row>
    <row r="119" s="29" customFormat="1" ht="27.75" customHeight="1" spans="1:6">
      <c r="A119" s="55"/>
      <c r="B119" s="51"/>
      <c r="C119" s="52" t="s">
        <v>73</v>
      </c>
      <c r="D119" s="53"/>
      <c r="E119" s="58" t="e">
        <f>E117-E118</f>
        <v>#DIV/0!</v>
      </c>
      <c r="F119" s="54" t="s">
        <v>72</v>
      </c>
    </row>
    <row r="120" ht="30" customHeight="1" spans="1:6">
      <c r="A120" s="50" t="s">
        <v>82</v>
      </c>
      <c r="B120" s="51">
        <v>1</v>
      </c>
      <c r="C120" s="52" t="s">
        <v>14</v>
      </c>
      <c r="D120" s="53"/>
      <c r="E120" s="48" t="s">
        <v>15</v>
      </c>
      <c r="F120" s="54" t="s">
        <v>16</v>
      </c>
    </row>
    <row r="121" ht="30" customHeight="1" spans="1:6">
      <c r="A121" s="55"/>
      <c r="B121" s="51">
        <v>2</v>
      </c>
      <c r="C121" s="52" t="s">
        <v>17</v>
      </c>
      <c r="D121" s="53"/>
      <c r="E121" s="56"/>
      <c r="F121" s="54" t="s">
        <v>18</v>
      </c>
    </row>
    <row r="122" ht="72" customHeight="1" spans="1:6">
      <c r="A122" s="55"/>
      <c r="B122" s="51">
        <v>3</v>
      </c>
      <c r="C122" s="52" t="s">
        <v>19</v>
      </c>
      <c r="D122" s="53"/>
      <c r="E122" s="48"/>
      <c r="F122" s="57" t="s">
        <v>20</v>
      </c>
    </row>
    <row r="123" ht="45.75" spans="1:6">
      <c r="A123" s="55"/>
      <c r="B123" s="51">
        <v>4</v>
      </c>
      <c r="C123" s="52" t="s">
        <v>75</v>
      </c>
      <c r="D123" s="53"/>
      <c r="E123" s="48"/>
      <c r="F123" s="57" t="s">
        <v>22</v>
      </c>
    </row>
    <row r="124" ht="26" customHeight="1" spans="1:6">
      <c r="A124" s="55"/>
      <c r="B124" s="51">
        <v>5</v>
      </c>
      <c r="C124" s="52" t="s">
        <v>23</v>
      </c>
      <c r="D124" s="53"/>
      <c r="E124" s="58">
        <f>E125+E138</f>
        <v>0</v>
      </c>
      <c r="F124" s="59" t="s">
        <v>24</v>
      </c>
    </row>
    <row r="125" ht="26" customHeight="1" spans="1:6">
      <c r="A125" s="55"/>
      <c r="B125" s="51">
        <v>5.1</v>
      </c>
      <c r="C125" s="52" t="s">
        <v>76</v>
      </c>
      <c r="D125" s="53"/>
      <c r="E125" s="58">
        <f>(E126*E127*E128*E129+E130*E131*E133*E132+E134*E135*E136*E137)*44/12/100</f>
        <v>0</v>
      </c>
      <c r="F125" s="54" t="s">
        <v>26</v>
      </c>
    </row>
    <row r="126" ht="42" customHeight="1" spans="1:6">
      <c r="A126" s="55"/>
      <c r="B126" s="51" t="s">
        <v>27</v>
      </c>
      <c r="C126" s="61" t="s">
        <v>36</v>
      </c>
      <c r="D126" s="62" t="s">
        <v>29</v>
      </c>
      <c r="E126" s="63"/>
      <c r="F126" s="57" t="s">
        <v>30</v>
      </c>
    </row>
    <row r="127" ht="26" customHeight="1" spans="1:6">
      <c r="A127" s="55"/>
      <c r="B127" s="51"/>
      <c r="C127" s="61" t="s">
        <v>31</v>
      </c>
      <c r="D127" s="62"/>
      <c r="E127" s="63"/>
      <c r="F127" s="54" t="s">
        <v>32</v>
      </c>
    </row>
    <row r="128" ht="26" customHeight="1" spans="1:6">
      <c r="A128" s="55"/>
      <c r="B128" s="51"/>
      <c r="C128" s="61" t="s">
        <v>33</v>
      </c>
      <c r="D128" s="62"/>
      <c r="E128" s="64"/>
      <c r="F128" s="54" t="s">
        <v>32</v>
      </c>
    </row>
    <row r="129" ht="26" customHeight="1" spans="1:6">
      <c r="A129" s="55"/>
      <c r="B129" s="51"/>
      <c r="C129" s="61" t="s">
        <v>34</v>
      </c>
      <c r="D129" s="62"/>
      <c r="E129" s="65"/>
      <c r="F129" s="54" t="s">
        <v>32</v>
      </c>
    </row>
    <row r="130" ht="38" customHeight="1" spans="1:6">
      <c r="A130" s="55"/>
      <c r="B130" s="51" t="s">
        <v>35</v>
      </c>
      <c r="C130" s="61" t="s">
        <v>36</v>
      </c>
      <c r="D130" s="62" t="s">
        <v>29</v>
      </c>
      <c r="E130" s="63"/>
      <c r="F130" s="57" t="s">
        <v>30</v>
      </c>
    </row>
    <row r="131" ht="26" customHeight="1" spans="1:6">
      <c r="A131" s="55"/>
      <c r="B131" s="51"/>
      <c r="C131" s="61" t="s">
        <v>31</v>
      </c>
      <c r="D131" s="62"/>
      <c r="E131" s="63"/>
      <c r="F131" s="54" t="s">
        <v>32</v>
      </c>
    </row>
    <row r="132" ht="26" customHeight="1" spans="1:6">
      <c r="A132" s="55"/>
      <c r="B132" s="51"/>
      <c r="C132" s="61" t="s">
        <v>33</v>
      </c>
      <c r="D132" s="62"/>
      <c r="E132" s="64"/>
      <c r="F132" s="54" t="s">
        <v>32</v>
      </c>
    </row>
    <row r="133" ht="26" customHeight="1" spans="1:6">
      <c r="A133" s="55"/>
      <c r="B133" s="51"/>
      <c r="C133" s="61" t="s">
        <v>34</v>
      </c>
      <c r="D133" s="62"/>
      <c r="E133" s="65"/>
      <c r="F133" s="54" t="s">
        <v>32</v>
      </c>
    </row>
    <row r="134" ht="37" customHeight="1" spans="1:6">
      <c r="A134" s="55"/>
      <c r="B134" s="51" t="s">
        <v>39</v>
      </c>
      <c r="C134" s="61" t="s">
        <v>36</v>
      </c>
      <c r="D134" s="62" t="s">
        <v>29</v>
      </c>
      <c r="E134" s="63"/>
      <c r="F134" s="57" t="s">
        <v>30</v>
      </c>
    </row>
    <row r="135" ht="26" customHeight="1" spans="1:6">
      <c r="A135" s="55"/>
      <c r="B135" s="51"/>
      <c r="C135" s="61" t="s">
        <v>31</v>
      </c>
      <c r="D135" s="62"/>
      <c r="E135" s="63"/>
      <c r="F135" s="54" t="s">
        <v>32</v>
      </c>
    </row>
    <row r="136" ht="26" customHeight="1" spans="1:6">
      <c r="A136" s="55"/>
      <c r="B136" s="51"/>
      <c r="C136" s="61" t="s">
        <v>33</v>
      </c>
      <c r="D136" s="62"/>
      <c r="E136" s="64"/>
      <c r="F136" s="54" t="s">
        <v>32</v>
      </c>
    </row>
    <row r="137" ht="26" customHeight="1" spans="1:6">
      <c r="A137" s="55"/>
      <c r="B137" s="51"/>
      <c r="C137" s="61" t="s">
        <v>34</v>
      </c>
      <c r="D137" s="62"/>
      <c r="E137" s="65"/>
      <c r="F137" s="54" t="s">
        <v>32</v>
      </c>
    </row>
    <row r="138" ht="26" customHeight="1" spans="1:6">
      <c r="A138" s="55"/>
      <c r="B138" s="51">
        <v>5.2</v>
      </c>
      <c r="C138" s="52" t="s">
        <v>77</v>
      </c>
      <c r="D138" s="53"/>
      <c r="E138" s="58">
        <f>E139*E140</f>
        <v>0</v>
      </c>
      <c r="F138" s="54" t="s">
        <v>41</v>
      </c>
    </row>
    <row r="139" ht="26" customHeight="1" spans="1:6">
      <c r="A139" s="55"/>
      <c r="B139" s="51" t="s">
        <v>42</v>
      </c>
      <c r="C139" s="52" t="s">
        <v>78</v>
      </c>
      <c r="D139" s="53"/>
      <c r="E139" s="66"/>
      <c r="F139" s="59"/>
    </row>
    <row r="140" ht="26" customHeight="1" spans="1:6">
      <c r="A140" s="55"/>
      <c r="B140" s="51" t="s">
        <v>44</v>
      </c>
      <c r="C140" s="52" t="s">
        <v>45</v>
      </c>
      <c r="D140" s="53"/>
      <c r="E140" s="67">
        <v>0.6101</v>
      </c>
      <c r="F140" s="68" t="s">
        <v>46</v>
      </c>
    </row>
    <row r="141" ht="26" customHeight="1" spans="1:6">
      <c r="A141" s="55"/>
      <c r="B141" s="51">
        <v>6</v>
      </c>
      <c r="C141" s="52" t="s">
        <v>47</v>
      </c>
      <c r="D141" s="53"/>
      <c r="E141" s="69"/>
      <c r="F141" s="54" t="s">
        <v>48</v>
      </c>
    </row>
    <row r="142" ht="26" customHeight="1" spans="1:6">
      <c r="A142" s="55"/>
      <c r="B142" s="51">
        <v>7</v>
      </c>
      <c r="C142" s="52" t="s">
        <v>79</v>
      </c>
      <c r="D142" s="53"/>
      <c r="E142" s="69"/>
      <c r="F142" s="54" t="s">
        <v>48</v>
      </c>
    </row>
    <row r="143" ht="26" customHeight="1" spans="1:6">
      <c r="A143" s="55"/>
      <c r="B143" s="51">
        <v>8</v>
      </c>
      <c r="C143" s="52" t="s">
        <v>80</v>
      </c>
      <c r="D143" s="53"/>
      <c r="E143" s="69"/>
      <c r="F143" s="54" t="s">
        <v>51</v>
      </c>
    </row>
    <row r="144" ht="51" customHeight="1" spans="1:6">
      <c r="A144" s="55"/>
      <c r="B144" s="51">
        <v>9</v>
      </c>
      <c r="C144" s="52" t="s">
        <v>52</v>
      </c>
      <c r="D144" s="53"/>
      <c r="E144" s="70" t="e">
        <f>E143/(E126*E127+E130*E131+E134*E135)/(E151/100)*100</f>
        <v>#DIV/0!</v>
      </c>
      <c r="F144" s="57" t="s">
        <v>53</v>
      </c>
    </row>
    <row r="145" ht="37.5" customHeight="1" spans="1:6">
      <c r="A145" s="55"/>
      <c r="B145" s="51">
        <v>10</v>
      </c>
      <c r="C145" s="52" t="s">
        <v>54</v>
      </c>
      <c r="D145" s="53"/>
      <c r="E145" s="70" t="e">
        <f>E156/E142</f>
        <v>#DIV/0!</v>
      </c>
      <c r="F145" s="54" t="s">
        <v>55</v>
      </c>
    </row>
    <row r="146" ht="26.25" customHeight="1" spans="1:6">
      <c r="A146" s="55"/>
      <c r="B146" s="51">
        <v>11</v>
      </c>
      <c r="C146" s="52" t="s">
        <v>56</v>
      </c>
      <c r="D146" s="53"/>
      <c r="E146" s="58" t="e">
        <f>34.12/(E151*E152*E153)*10^6</f>
        <v>#DIV/0!</v>
      </c>
      <c r="F146" s="54" t="s">
        <v>57</v>
      </c>
    </row>
    <row r="147" ht="26.25" customHeight="1" spans="1:6">
      <c r="A147" s="55"/>
      <c r="B147" s="51">
        <v>12</v>
      </c>
      <c r="C147" s="52" t="s">
        <v>58</v>
      </c>
      <c r="D147" s="53"/>
      <c r="E147" s="73"/>
      <c r="F147" s="74" t="s">
        <v>48</v>
      </c>
    </row>
    <row r="148" s="29" customFormat="1" ht="27.75" customHeight="1" spans="1:6">
      <c r="A148" s="55"/>
      <c r="B148" s="51">
        <v>13</v>
      </c>
      <c r="C148" s="52" t="s">
        <v>59</v>
      </c>
      <c r="D148" s="53"/>
      <c r="E148" s="73"/>
      <c r="F148" s="74" t="s">
        <v>48</v>
      </c>
    </row>
    <row r="149" ht="36" customHeight="1" spans="1:6">
      <c r="A149" s="55"/>
      <c r="B149" s="51">
        <v>14</v>
      </c>
      <c r="C149" s="52" t="s">
        <v>60</v>
      </c>
      <c r="D149" s="53"/>
      <c r="E149" s="58" t="e">
        <f>(E124*(E156/E154))/E142</f>
        <v>#DIV/0!</v>
      </c>
      <c r="F149" s="54" t="s">
        <v>55</v>
      </c>
    </row>
    <row r="150" ht="34.5" customHeight="1" spans="1:6">
      <c r="A150" s="55"/>
      <c r="B150" s="51">
        <v>15</v>
      </c>
      <c r="C150" s="52" t="s">
        <v>61</v>
      </c>
      <c r="D150" s="53"/>
      <c r="E150" s="58" t="e">
        <f>(E124*(E155/E154))/(E143/1000)</f>
        <v>#DIV/0!</v>
      </c>
      <c r="F150" s="54" t="s">
        <v>57</v>
      </c>
    </row>
    <row r="151" s="29" customFormat="1" ht="33.95" customHeight="1" spans="1:6">
      <c r="A151" s="55"/>
      <c r="B151" s="75" t="s">
        <v>62</v>
      </c>
      <c r="C151" s="52" t="s">
        <v>63</v>
      </c>
      <c r="D151" s="53"/>
      <c r="E151" s="76"/>
      <c r="F151" s="57" t="s">
        <v>64</v>
      </c>
    </row>
    <row r="152" s="29" customFormat="1" ht="20.1" customHeight="1" spans="1:6">
      <c r="A152" s="55"/>
      <c r="B152" s="51"/>
      <c r="C152" s="52" t="s">
        <v>65</v>
      </c>
      <c r="D152" s="53"/>
      <c r="E152" s="76"/>
      <c r="F152" s="54" t="s">
        <v>66</v>
      </c>
    </row>
    <row r="153" s="29" customFormat="1" ht="48" customHeight="1" spans="1:6">
      <c r="A153" s="55"/>
      <c r="B153" s="51"/>
      <c r="C153" s="52" t="s">
        <v>67</v>
      </c>
      <c r="D153" s="53"/>
      <c r="E153" s="76"/>
      <c r="F153" s="57" t="s">
        <v>68</v>
      </c>
    </row>
    <row r="154" s="29" customFormat="1" ht="27.75" customHeight="1" spans="1:6">
      <c r="A154" s="55"/>
      <c r="B154" s="51"/>
      <c r="C154" s="52" t="s">
        <v>69</v>
      </c>
      <c r="D154" s="53"/>
      <c r="E154" s="58">
        <f>(E126*E127+E130*E131+E134*E135)/29271*1000</f>
        <v>0</v>
      </c>
      <c r="F154" s="54" t="s">
        <v>70</v>
      </c>
    </row>
    <row r="155" s="29" customFormat="1" ht="27.75" customHeight="1" spans="1:6">
      <c r="A155" s="55"/>
      <c r="B155" s="51"/>
      <c r="C155" s="52" t="s">
        <v>71</v>
      </c>
      <c r="D155" s="53"/>
      <c r="E155" s="58" t="e">
        <f>E143*E146/1000</f>
        <v>#DIV/0!</v>
      </c>
      <c r="F155" s="54" t="s">
        <v>72</v>
      </c>
    </row>
    <row r="156" s="29" customFormat="1" ht="27.75" customHeight="1" spans="1:6">
      <c r="A156" s="55"/>
      <c r="B156" s="51"/>
      <c r="C156" s="52" t="s">
        <v>73</v>
      </c>
      <c r="D156" s="53"/>
      <c r="E156" s="58" t="e">
        <f>E154-E155</f>
        <v>#DIV/0!</v>
      </c>
      <c r="F156" s="54" t="s">
        <v>72</v>
      </c>
    </row>
    <row r="157" ht="26" customHeight="1" spans="1:6">
      <c r="A157" s="50" t="s">
        <v>83</v>
      </c>
      <c r="B157" s="51">
        <v>1</v>
      </c>
      <c r="C157" s="52" t="s">
        <v>14</v>
      </c>
      <c r="D157" s="53"/>
      <c r="E157" s="48" t="s">
        <v>15</v>
      </c>
      <c r="F157" s="54" t="s">
        <v>16</v>
      </c>
    </row>
    <row r="158" ht="26" customHeight="1" spans="1:6">
      <c r="A158" s="55"/>
      <c r="B158" s="51">
        <v>2</v>
      </c>
      <c r="C158" s="52" t="s">
        <v>17</v>
      </c>
      <c r="D158" s="53"/>
      <c r="E158" s="56"/>
      <c r="F158" s="54" t="s">
        <v>18</v>
      </c>
    </row>
    <row r="159" ht="69.75" customHeight="1" spans="1:6">
      <c r="A159" s="55"/>
      <c r="B159" s="51">
        <v>3</v>
      </c>
      <c r="C159" s="52" t="s">
        <v>19</v>
      </c>
      <c r="D159" s="53"/>
      <c r="E159" s="48"/>
      <c r="F159" s="57" t="s">
        <v>20</v>
      </c>
    </row>
    <row r="160" ht="58" customHeight="1" spans="1:6">
      <c r="A160" s="55"/>
      <c r="B160" s="51">
        <v>4</v>
      </c>
      <c r="C160" s="52" t="s">
        <v>75</v>
      </c>
      <c r="D160" s="53"/>
      <c r="E160" s="48"/>
      <c r="F160" s="57" t="s">
        <v>22</v>
      </c>
    </row>
    <row r="161" ht="25" customHeight="1" spans="1:6">
      <c r="A161" s="55"/>
      <c r="B161" s="51">
        <v>5</v>
      </c>
      <c r="C161" s="52" t="s">
        <v>23</v>
      </c>
      <c r="D161" s="53"/>
      <c r="E161" s="58">
        <f>E162+E175</f>
        <v>0</v>
      </c>
      <c r="F161" s="59" t="s">
        <v>24</v>
      </c>
    </row>
    <row r="162" ht="25" customHeight="1" spans="1:6">
      <c r="A162" s="55"/>
      <c r="B162" s="51">
        <v>5.1</v>
      </c>
      <c r="C162" s="52" t="s">
        <v>76</v>
      </c>
      <c r="D162" s="53"/>
      <c r="E162" s="58">
        <f>(E163*E164*E165*E166+E167*E168*E170*E169+E171*E172*E173*E174)*44/12/100</f>
        <v>0</v>
      </c>
      <c r="F162" s="54" t="s">
        <v>26</v>
      </c>
    </row>
    <row r="163" ht="25" customHeight="1" spans="1:6">
      <c r="A163" s="55"/>
      <c r="B163" s="51" t="s">
        <v>27</v>
      </c>
      <c r="C163" s="61" t="s">
        <v>36</v>
      </c>
      <c r="D163" s="62" t="s">
        <v>29</v>
      </c>
      <c r="E163" s="63"/>
      <c r="F163" s="57" t="s">
        <v>30</v>
      </c>
    </row>
    <row r="164" ht="25" customHeight="1" spans="1:6">
      <c r="A164" s="55"/>
      <c r="B164" s="51"/>
      <c r="C164" s="61" t="s">
        <v>31</v>
      </c>
      <c r="D164" s="62"/>
      <c r="E164" s="63"/>
      <c r="F164" s="54" t="s">
        <v>32</v>
      </c>
    </row>
    <row r="165" ht="25" customHeight="1" spans="1:6">
      <c r="A165" s="55"/>
      <c r="B165" s="51"/>
      <c r="C165" s="61" t="s">
        <v>33</v>
      </c>
      <c r="D165" s="62"/>
      <c r="E165" s="64"/>
      <c r="F165" s="54" t="s">
        <v>32</v>
      </c>
    </row>
    <row r="166" ht="25" customHeight="1" spans="1:6">
      <c r="A166" s="55"/>
      <c r="B166" s="51"/>
      <c r="C166" s="61" t="s">
        <v>34</v>
      </c>
      <c r="D166" s="62"/>
      <c r="E166" s="65"/>
      <c r="F166" s="54" t="s">
        <v>32</v>
      </c>
    </row>
    <row r="167" ht="36" customHeight="1" spans="1:6">
      <c r="A167" s="55"/>
      <c r="B167" s="51" t="s">
        <v>35</v>
      </c>
      <c r="C167" s="61" t="s">
        <v>36</v>
      </c>
      <c r="D167" s="62" t="s">
        <v>29</v>
      </c>
      <c r="E167" s="63"/>
      <c r="F167" s="57" t="s">
        <v>30</v>
      </c>
    </row>
    <row r="168" ht="25" customHeight="1" spans="1:6">
      <c r="A168" s="55"/>
      <c r="B168" s="51"/>
      <c r="C168" s="61" t="s">
        <v>31</v>
      </c>
      <c r="D168" s="62"/>
      <c r="E168" s="63"/>
      <c r="F168" s="54" t="s">
        <v>32</v>
      </c>
    </row>
    <row r="169" ht="25" customHeight="1" spans="1:6">
      <c r="A169" s="55"/>
      <c r="B169" s="51"/>
      <c r="C169" s="61" t="s">
        <v>33</v>
      </c>
      <c r="D169" s="62"/>
      <c r="E169" s="64"/>
      <c r="F169" s="54" t="s">
        <v>32</v>
      </c>
    </row>
    <row r="170" ht="25" customHeight="1" spans="1:6">
      <c r="A170" s="55"/>
      <c r="B170" s="51"/>
      <c r="C170" s="61" t="s">
        <v>34</v>
      </c>
      <c r="D170" s="62"/>
      <c r="E170" s="65"/>
      <c r="F170" s="54" t="s">
        <v>32</v>
      </c>
    </row>
    <row r="171" ht="33" customHeight="1" spans="1:6">
      <c r="A171" s="55"/>
      <c r="B171" s="51" t="s">
        <v>39</v>
      </c>
      <c r="C171" s="61" t="s">
        <v>36</v>
      </c>
      <c r="D171" s="62" t="s">
        <v>29</v>
      </c>
      <c r="E171" s="63"/>
      <c r="F171" s="57" t="s">
        <v>30</v>
      </c>
    </row>
    <row r="172" ht="25" customHeight="1" spans="1:6">
      <c r="A172" s="55"/>
      <c r="B172" s="51"/>
      <c r="C172" s="61" t="s">
        <v>31</v>
      </c>
      <c r="D172" s="62"/>
      <c r="E172" s="63"/>
      <c r="F172" s="54" t="s">
        <v>32</v>
      </c>
    </row>
    <row r="173" ht="25" customHeight="1" spans="1:6">
      <c r="A173" s="55"/>
      <c r="B173" s="51"/>
      <c r="C173" s="61" t="s">
        <v>33</v>
      </c>
      <c r="D173" s="62"/>
      <c r="E173" s="64"/>
      <c r="F173" s="54" t="s">
        <v>32</v>
      </c>
    </row>
    <row r="174" ht="25" customHeight="1" spans="1:6">
      <c r="A174" s="55"/>
      <c r="B174" s="51"/>
      <c r="C174" s="61" t="s">
        <v>34</v>
      </c>
      <c r="D174" s="62"/>
      <c r="E174" s="65"/>
      <c r="F174" s="54" t="s">
        <v>32</v>
      </c>
    </row>
    <row r="175" ht="25" customHeight="1" spans="1:6">
      <c r="A175" s="55"/>
      <c r="B175" s="51">
        <v>5.2</v>
      </c>
      <c r="C175" s="52" t="s">
        <v>77</v>
      </c>
      <c r="D175" s="53"/>
      <c r="E175" s="58">
        <f>E176*E177</f>
        <v>0</v>
      </c>
      <c r="F175" s="54" t="s">
        <v>41</v>
      </c>
    </row>
    <row r="176" ht="25" customHeight="1" spans="1:6">
      <c r="A176" s="55"/>
      <c r="B176" s="51" t="s">
        <v>42</v>
      </c>
      <c r="C176" s="52" t="s">
        <v>78</v>
      </c>
      <c r="D176" s="53"/>
      <c r="E176" s="66"/>
      <c r="F176" s="59"/>
    </row>
    <row r="177" ht="25" customHeight="1" spans="1:6">
      <c r="A177" s="55"/>
      <c r="B177" s="51" t="s">
        <v>44</v>
      </c>
      <c r="C177" s="52" t="s">
        <v>45</v>
      </c>
      <c r="D177" s="53"/>
      <c r="E177" s="67">
        <v>0.6101</v>
      </c>
      <c r="F177" s="68" t="s">
        <v>46</v>
      </c>
    </row>
    <row r="178" ht="25" customHeight="1" spans="1:6">
      <c r="A178" s="55"/>
      <c r="B178" s="51">
        <v>6</v>
      </c>
      <c r="C178" s="52" t="s">
        <v>47</v>
      </c>
      <c r="D178" s="53"/>
      <c r="E178" s="69"/>
      <c r="F178" s="54" t="s">
        <v>48</v>
      </c>
    </row>
    <row r="179" ht="25" customHeight="1" spans="1:6">
      <c r="A179" s="55"/>
      <c r="B179" s="51">
        <v>7</v>
      </c>
      <c r="C179" s="52" t="s">
        <v>79</v>
      </c>
      <c r="D179" s="53"/>
      <c r="E179" s="69"/>
      <c r="F179" s="54" t="s">
        <v>48</v>
      </c>
    </row>
    <row r="180" ht="25" customHeight="1" spans="1:6">
      <c r="A180" s="55"/>
      <c r="B180" s="51">
        <v>8</v>
      </c>
      <c r="C180" s="52" t="s">
        <v>80</v>
      </c>
      <c r="D180" s="53"/>
      <c r="E180" s="69"/>
      <c r="F180" s="54" t="s">
        <v>51</v>
      </c>
    </row>
    <row r="181" ht="54" customHeight="1" spans="1:6">
      <c r="A181" s="55"/>
      <c r="B181" s="51">
        <v>9</v>
      </c>
      <c r="C181" s="52" t="s">
        <v>52</v>
      </c>
      <c r="D181" s="53"/>
      <c r="E181" s="70" t="e">
        <f>E180/(E163*E164+E167*E168+E171*E172)/(E188/100)*100</f>
        <v>#DIV/0!</v>
      </c>
      <c r="F181" s="57" t="s">
        <v>53</v>
      </c>
    </row>
    <row r="182" ht="37.5" customHeight="1" spans="1:6">
      <c r="A182" s="55"/>
      <c r="B182" s="51">
        <v>10</v>
      </c>
      <c r="C182" s="52" t="s">
        <v>54</v>
      </c>
      <c r="D182" s="53"/>
      <c r="E182" s="70" t="e">
        <f>E193/E179</f>
        <v>#DIV/0!</v>
      </c>
      <c r="F182" s="54" t="s">
        <v>55</v>
      </c>
    </row>
    <row r="183" ht="26.25" customHeight="1" spans="1:6">
      <c r="A183" s="55"/>
      <c r="B183" s="51">
        <v>11</v>
      </c>
      <c r="C183" s="52" t="s">
        <v>56</v>
      </c>
      <c r="D183" s="53"/>
      <c r="E183" s="58" t="e">
        <f>34.12/(E188*E189*E190)*10^6</f>
        <v>#DIV/0!</v>
      </c>
      <c r="F183" s="54" t="s">
        <v>57</v>
      </c>
    </row>
    <row r="184" ht="26.25" customHeight="1" spans="1:6">
      <c r="A184" s="55"/>
      <c r="B184" s="51">
        <v>12</v>
      </c>
      <c r="C184" s="52" t="s">
        <v>58</v>
      </c>
      <c r="D184" s="53"/>
      <c r="E184" s="73"/>
      <c r="F184" s="74" t="s">
        <v>48</v>
      </c>
    </row>
    <row r="185" s="29" customFormat="1" ht="27.75" customHeight="1" spans="1:6">
      <c r="A185" s="55"/>
      <c r="B185" s="51">
        <v>13</v>
      </c>
      <c r="C185" s="52" t="s">
        <v>59</v>
      </c>
      <c r="D185" s="53"/>
      <c r="E185" s="73"/>
      <c r="F185" s="74" t="s">
        <v>48</v>
      </c>
    </row>
    <row r="186" ht="36" customHeight="1" spans="1:6">
      <c r="A186" s="55"/>
      <c r="B186" s="51">
        <v>14</v>
      </c>
      <c r="C186" s="52" t="s">
        <v>60</v>
      </c>
      <c r="D186" s="53"/>
      <c r="E186" s="58" t="e">
        <f>(E161*(E193/E191))/E179</f>
        <v>#DIV/0!</v>
      </c>
      <c r="F186" s="54" t="s">
        <v>55</v>
      </c>
    </row>
    <row r="187" ht="34.5" customHeight="1" spans="1:6">
      <c r="A187" s="55"/>
      <c r="B187" s="51">
        <v>15</v>
      </c>
      <c r="C187" s="52" t="s">
        <v>61</v>
      </c>
      <c r="D187" s="53"/>
      <c r="E187" s="58" t="e">
        <f>(E161*(E192/E191))/(E180/1000)</f>
        <v>#DIV/0!</v>
      </c>
      <c r="F187" s="54" t="s">
        <v>57</v>
      </c>
    </row>
    <row r="188" s="29" customFormat="1" ht="33.95" customHeight="1" spans="1:6">
      <c r="A188" s="55"/>
      <c r="B188" s="75" t="s">
        <v>62</v>
      </c>
      <c r="C188" s="52" t="s">
        <v>63</v>
      </c>
      <c r="D188" s="53"/>
      <c r="E188" s="76"/>
      <c r="F188" s="57" t="s">
        <v>64</v>
      </c>
    </row>
    <row r="189" s="29" customFormat="1" ht="22" customHeight="1" spans="1:6">
      <c r="A189" s="55"/>
      <c r="B189" s="51"/>
      <c r="C189" s="52" t="s">
        <v>65</v>
      </c>
      <c r="D189" s="53"/>
      <c r="E189" s="76"/>
      <c r="F189" s="54" t="s">
        <v>66</v>
      </c>
    </row>
    <row r="190" s="29" customFormat="1" ht="48" customHeight="1" spans="1:6">
      <c r="A190" s="55"/>
      <c r="B190" s="51"/>
      <c r="C190" s="52" t="s">
        <v>67</v>
      </c>
      <c r="D190" s="53"/>
      <c r="E190" s="76"/>
      <c r="F190" s="57" t="s">
        <v>68</v>
      </c>
    </row>
    <row r="191" s="29" customFormat="1" ht="27.75" customHeight="1" spans="1:6">
      <c r="A191" s="55"/>
      <c r="B191" s="51"/>
      <c r="C191" s="52" t="s">
        <v>69</v>
      </c>
      <c r="D191" s="53"/>
      <c r="E191" s="58">
        <f>(E163*E164+E167*E168+E171*E172)/29271*1000</f>
        <v>0</v>
      </c>
      <c r="F191" s="54" t="s">
        <v>70</v>
      </c>
    </row>
    <row r="192" s="29" customFormat="1" ht="27.75" customHeight="1" spans="1:6">
      <c r="A192" s="55"/>
      <c r="B192" s="51"/>
      <c r="C192" s="52" t="s">
        <v>71</v>
      </c>
      <c r="D192" s="53"/>
      <c r="E192" s="58" t="e">
        <f>E180*E183/1000</f>
        <v>#DIV/0!</v>
      </c>
      <c r="F192" s="54" t="s">
        <v>72</v>
      </c>
    </row>
    <row r="193" s="29" customFormat="1" ht="27.75" customHeight="1" spans="1:6">
      <c r="A193" s="55"/>
      <c r="B193" s="51"/>
      <c r="C193" s="52" t="s">
        <v>73</v>
      </c>
      <c r="D193" s="53"/>
      <c r="E193" s="58" t="e">
        <f>E191-E192</f>
        <v>#DIV/0!</v>
      </c>
      <c r="F193" s="54" t="s">
        <v>72</v>
      </c>
    </row>
    <row r="194" s="29" customFormat="1" ht="31.5" customHeight="1" spans="1:6">
      <c r="A194" s="50" t="s">
        <v>84</v>
      </c>
      <c r="B194" s="51">
        <v>16</v>
      </c>
      <c r="C194" s="77" t="s">
        <v>85</v>
      </c>
      <c r="D194" s="78"/>
      <c r="E194" s="58">
        <f>E13+E50+E87+E124+E161</f>
        <v>0</v>
      </c>
      <c r="F194" s="54" t="s">
        <v>86</v>
      </c>
    </row>
    <row r="195" ht="255" customHeight="1" spans="1:6">
      <c r="A195" s="79" t="s">
        <v>87</v>
      </c>
      <c r="B195" s="80"/>
      <c r="C195" s="80"/>
      <c r="D195" s="80"/>
      <c r="E195" s="80"/>
      <c r="F195" s="81"/>
    </row>
    <row r="201" ht="25.5" customHeight="1"/>
  </sheetData>
  <sheetProtection formatCells="0" formatColumns="0" formatRows="0" insertRows="0" insertColumns="0" deleteColumns="0" deleteRows="0"/>
  <protectedRanges>
    <protectedRange sqref="E33:E34 E70:E71 E107:E108 E144:E145 E181:E182" name="区域2" securityDescriptor=""/>
    <protectedRange sqref="E77:E79" name="区域1_1" securityDescriptor=""/>
    <protectedRange sqref="E114:E116" name="区域1_2" securityDescriptor=""/>
    <protectedRange sqref="E151:E153" name="区域1_3" securityDescriptor=""/>
    <protectedRange sqref="E188:E190" name="区域1_4" securityDescriptor=""/>
    <protectedRange sqref="E40:E42" name="区域1_5" securityDescriptor=""/>
  </protectedRanges>
  <mergeCells count="180">
    <mergeCell ref="A1:F1"/>
    <mergeCell ref="A2:B2"/>
    <mergeCell ref="C2:F2"/>
    <mergeCell ref="A3:B3"/>
    <mergeCell ref="C3:D3"/>
    <mergeCell ref="A4:F4"/>
    <mergeCell ref="A5:B5"/>
    <mergeCell ref="C5:D5"/>
    <mergeCell ref="A6:B6"/>
    <mergeCell ref="C6:D6"/>
    <mergeCell ref="A7:B7"/>
    <mergeCell ref="C7:D7"/>
    <mergeCell ref="A8:D8"/>
    <mergeCell ref="C9:D9"/>
    <mergeCell ref="C10:D10"/>
    <mergeCell ref="C11:D11"/>
    <mergeCell ref="C12:D12"/>
    <mergeCell ref="C13:D13"/>
    <mergeCell ref="C14:D14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64:D64"/>
    <mergeCell ref="C65:D65"/>
    <mergeCell ref="C66:D66"/>
    <mergeCell ref="C67:D67"/>
    <mergeCell ref="C68:D68"/>
    <mergeCell ref="C69:D69"/>
    <mergeCell ref="C70:D70"/>
    <mergeCell ref="C71:D71"/>
    <mergeCell ref="C72:D72"/>
    <mergeCell ref="C73:D73"/>
    <mergeCell ref="C74:D74"/>
    <mergeCell ref="C75:D75"/>
    <mergeCell ref="C76:D76"/>
    <mergeCell ref="C77:D77"/>
    <mergeCell ref="C78:D78"/>
    <mergeCell ref="C79:D79"/>
    <mergeCell ref="C80:D80"/>
    <mergeCell ref="C81:D81"/>
    <mergeCell ref="C82:D82"/>
    <mergeCell ref="C83:D83"/>
    <mergeCell ref="C84:D84"/>
    <mergeCell ref="C85:D85"/>
    <mergeCell ref="C86:D86"/>
    <mergeCell ref="C87:D87"/>
    <mergeCell ref="C88:D88"/>
    <mergeCell ref="C101:D101"/>
    <mergeCell ref="C102:D102"/>
    <mergeCell ref="C103:D103"/>
    <mergeCell ref="C104:D104"/>
    <mergeCell ref="C105:D105"/>
    <mergeCell ref="C106:D106"/>
    <mergeCell ref="C107:D107"/>
    <mergeCell ref="C108:D108"/>
    <mergeCell ref="C109:D109"/>
    <mergeCell ref="C110:D110"/>
    <mergeCell ref="C111:D111"/>
    <mergeCell ref="C112:D112"/>
    <mergeCell ref="C113:D113"/>
    <mergeCell ref="C114:D114"/>
    <mergeCell ref="C115:D115"/>
    <mergeCell ref="C116:D116"/>
    <mergeCell ref="C117:D117"/>
    <mergeCell ref="C118:D118"/>
    <mergeCell ref="C119:D119"/>
    <mergeCell ref="C120:D120"/>
    <mergeCell ref="C121:D121"/>
    <mergeCell ref="C122:D122"/>
    <mergeCell ref="C123:D123"/>
    <mergeCell ref="C124:D124"/>
    <mergeCell ref="C125:D125"/>
    <mergeCell ref="C138:D138"/>
    <mergeCell ref="C139:D139"/>
    <mergeCell ref="C140:D140"/>
    <mergeCell ref="C141:D141"/>
    <mergeCell ref="C142:D142"/>
    <mergeCell ref="C143:D143"/>
    <mergeCell ref="C144:D144"/>
    <mergeCell ref="C145:D145"/>
    <mergeCell ref="C146:D146"/>
    <mergeCell ref="C147:D147"/>
    <mergeCell ref="C148:D148"/>
    <mergeCell ref="C149:D149"/>
    <mergeCell ref="C150:D150"/>
    <mergeCell ref="C151:D151"/>
    <mergeCell ref="C152:D152"/>
    <mergeCell ref="C153:D153"/>
    <mergeCell ref="C154:D154"/>
    <mergeCell ref="C155:D155"/>
    <mergeCell ref="C156:D156"/>
    <mergeCell ref="C157:D157"/>
    <mergeCell ref="C158:D158"/>
    <mergeCell ref="C159:D159"/>
    <mergeCell ref="C160:D160"/>
    <mergeCell ref="C161:D161"/>
    <mergeCell ref="C162:D162"/>
    <mergeCell ref="C175:D175"/>
    <mergeCell ref="C176:D176"/>
    <mergeCell ref="C177:D177"/>
    <mergeCell ref="C178:D178"/>
    <mergeCell ref="C179:D179"/>
    <mergeCell ref="C180:D180"/>
    <mergeCell ref="C181:D181"/>
    <mergeCell ref="C182:D182"/>
    <mergeCell ref="C183:D183"/>
    <mergeCell ref="C184:D184"/>
    <mergeCell ref="C185:D185"/>
    <mergeCell ref="C186:D186"/>
    <mergeCell ref="C187:D187"/>
    <mergeCell ref="C188:D188"/>
    <mergeCell ref="C189:D189"/>
    <mergeCell ref="C190:D190"/>
    <mergeCell ref="C191:D191"/>
    <mergeCell ref="C192:D192"/>
    <mergeCell ref="C193:D193"/>
    <mergeCell ref="C194:D194"/>
    <mergeCell ref="A195:F195"/>
    <mergeCell ref="A9:A45"/>
    <mergeCell ref="A46:A82"/>
    <mergeCell ref="A83:A119"/>
    <mergeCell ref="A120:A156"/>
    <mergeCell ref="A157:A193"/>
    <mergeCell ref="B15:B18"/>
    <mergeCell ref="B19:B22"/>
    <mergeCell ref="B23:B26"/>
    <mergeCell ref="B40:B45"/>
    <mergeCell ref="B52:B55"/>
    <mergeCell ref="B56:B59"/>
    <mergeCell ref="B60:B63"/>
    <mergeCell ref="B77:B82"/>
    <mergeCell ref="B89:B92"/>
    <mergeCell ref="B93:B96"/>
    <mergeCell ref="B97:B100"/>
    <mergeCell ref="B114:B119"/>
    <mergeCell ref="B126:B129"/>
    <mergeCell ref="B130:B133"/>
    <mergeCell ref="B134:B137"/>
    <mergeCell ref="B151:B156"/>
    <mergeCell ref="B163:B166"/>
    <mergeCell ref="B167:B170"/>
    <mergeCell ref="B171:B174"/>
    <mergeCell ref="B188:B193"/>
    <mergeCell ref="D15:D18"/>
    <mergeCell ref="D19:D22"/>
    <mergeCell ref="D23:D26"/>
    <mergeCell ref="D52:D55"/>
    <mergeCell ref="D56:D59"/>
    <mergeCell ref="D60:D63"/>
    <mergeCell ref="D89:D92"/>
    <mergeCell ref="D93:D96"/>
    <mergeCell ref="D97:D100"/>
    <mergeCell ref="D126:D129"/>
    <mergeCell ref="D130:D133"/>
    <mergeCell ref="D134:D137"/>
    <mergeCell ref="D163:D166"/>
    <mergeCell ref="D167:D170"/>
    <mergeCell ref="D171:D174"/>
  </mergeCells>
  <dataValidations count="4">
    <dataValidation type="list" allowBlank="1" showInputMessage="1" showErrorMessage="1" sqref="D15:D26 D52:D63 D89:D100 D126:D137 D163:D174">
      <formula1>"无烟煤,烟煤,褐煤,洗精煤,其他洗煤,型煤,水煤浆,煤粉,煤矸石,焦炭,其他焦化产品,原油,燃料油,汽油,柴油,炼厂干气,天然气,焦炉煤气,其它煤气"</formula1>
    </dataValidation>
    <dataValidation type="list" allowBlank="1" showInputMessage="1" showErrorMessage="1" sqref="E9 E46 E83 E120 E157">
      <formula1>"燃煤,燃油,燃气"</formula1>
    </dataValidation>
    <dataValidation showInputMessage="1" showErrorMessage="1" sqref="E11 E48 E85 E122 E159"/>
    <dataValidation type="decimal" operator="between" allowBlank="1" showInputMessage="1" showErrorMessage="1" sqref="E18 E22 E26 E55 E59 E63 E92 E96 E100 E129 E133 E137 E166 E170 E174 E40:E42 E77:E79 E114:E116 E151:E153 E188:E190">
      <formula1>0</formula1>
      <formula2>100</formula2>
    </dataValidation>
  </dataValidations>
  <printOptions horizontalCentered="1"/>
  <pageMargins left="0.590277777777778" right="0.393055555555556" top="0.393055555555556" bottom="0.393055555555556" header="0" footer="0"/>
  <pageSetup paperSize="9" scale="80" fitToHeight="0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15"/>
  <sheetViews>
    <sheetView tabSelected="1" view="pageBreakPreview" zoomScaleNormal="85" zoomScaleSheetLayoutView="100" workbookViewId="0">
      <selection activeCell="G2" sqref="G2:H2"/>
    </sheetView>
  </sheetViews>
  <sheetFormatPr defaultColWidth="9" defaultRowHeight="15.75"/>
  <cols>
    <col min="1" max="1" width="13.5" style="1" customWidth="1"/>
    <col min="2" max="2" width="16.625" style="1" customWidth="1"/>
    <col min="3" max="3" width="16" style="1" customWidth="1"/>
    <col min="4" max="4" width="12.5" style="1" customWidth="1"/>
    <col min="5" max="5" width="9.125" style="1" customWidth="1"/>
    <col min="6" max="7" width="10.125" style="2" customWidth="1"/>
    <col min="8" max="8" width="10.125" style="1" customWidth="1"/>
    <col min="9" max="9" width="13" style="1" customWidth="1"/>
    <col min="10" max="10" width="10.5" style="1" customWidth="1"/>
    <col min="11" max="16384" width="9" style="1"/>
  </cols>
  <sheetData>
    <row r="1" ht="40.5" customHeight="1" spans="2:9">
      <c r="B1" s="3" t="s">
        <v>88</v>
      </c>
      <c r="C1" s="3"/>
      <c r="D1" s="3"/>
      <c r="E1" s="3"/>
      <c r="F1" s="3"/>
      <c r="G1" s="3"/>
      <c r="H1" s="4"/>
      <c r="I1" s="19"/>
    </row>
    <row r="2" ht="59.25" customHeight="1" spans="2:9">
      <c r="B2" s="5" t="s">
        <v>89</v>
      </c>
      <c r="C2" s="6" t="s">
        <v>90</v>
      </c>
      <c r="D2" s="7"/>
      <c r="E2" s="6" t="s">
        <v>91</v>
      </c>
      <c r="F2" s="6"/>
      <c r="G2" s="8" t="s">
        <v>92</v>
      </c>
      <c r="H2" s="8"/>
      <c r="I2" s="19"/>
    </row>
    <row r="3" ht="20.25" customHeight="1" spans="2:9">
      <c r="B3" s="9" t="s">
        <v>93</v>
      </c>
      <c r="C3" s="10" t="s">
        <v>94</v>
      </c>
      <c r="D3" s="10"/>
      <c r="E3" s="11">
        <v>0.03356</v>
      </c>
      <c r="F3" s="11"/>
      <c r="G3" s="12">
        <v>1</v>
      </c>
      <c r="H3" s="12"/>
      <c r="I3" s="19"/>
    </row>
    <row r="4" ht="20.1" customHeight="1" spans="2:9">
      <c r="B4" s="13" t="s">
        <v>95</v>
      </c>
      <c r="C4" s="14">
        <v>41.816</v>
      </c>
      <c r="D4" s="14"/>
      <c r="E4" s="15">
        <v>0.02008</v>
      </c>
      <c r="F4" s="15"/>
      <c r="G4" s="16">
        <v>0.98</v>
      </c>
      <c r="H4" s="16"/>
      <c r="I4" s="19"/>
    </row>
    <row r="5" ht="20.1" customHeight="1" spans="2:9">
      <c r="B5" s="13" t="s">
        <v>96</v>
      </c>
      <c r="C5" s="14">
        <v>41.816</v>
      </c>
      <c r="D5" s="14"/>
      <c r="E5" s="15">
        <v>0.0211</v>
      </c>
      <c r="F5" s="15"/>
      <c r="G5" s="16">
        <v>0.98</v>
      </c>
      <c r="H5" s="16"/>
      <c r="I5" s="19"/>
    </row>
    <row r="6" ht="20.1" customHeight="1" spans="2:9">
      <c r="B6" s="13" t="s">
        <v>97</v>
      </c>
      <c r="C6" s="14">
        <v>43.07</v>
      </c>
      <c r="D6" s="14"/>
      <c r="E6" s="15">
        <v>0.0189</v>
      </c>
      <c r="F6" s="15"/>
      <c r="G6" s="16">
        <v>0.98</v>
      </c>
      <c r="H6" s="16"/>
      <c r="I6" s="19"/>
    </row>
    <row r="7" ht="20.1" customHeight="1" spans="2:9">
      <c r="B7" s="13" t="s">
        <v>98</v>
      </c>
      <c r="C7" s="14">
        <v>42.652</v>
      </c>
      <c r="D7" s="14"/>
      <c r="E7" s="15">
        <v>0.0202</v>
      </c>
      <c r="F7" s="15"/>
      <c r="G7" s="16">
        <v>0.98</v>
      </c>
      <c r="H7" s="16"/>
      <c r="I7" s="19"/>
    </row>
    <row r="8" ht="20.1" customHeight="1" spans="2:9">
      <c r="B8" s="13" t="s">
        <v>99</v>
      </c>
      <c r="C8" s="14">
        <v>45.998</v>
      </c>
      <c r="D8" s="14"/>
      <c r="E8" s="15">
        <v>0.0182</v>
      </c>
      <c r="F8" s="15"/>
      <c r="G8" s="16">
        <v>0.98</v>
      </c>
      <c r="H8" s="16"/>
      <c r="I8" s="19"/>
    </row>
    <row r="9" ht="20.1" customHeight="1" spans="2:9">
      <c r="B9" s="13" t="s">
        <v>100</v>
      </c>
      <c r="C9" s="14">
        <v>389.31</v>
      </c>
      <c r="D9" s="14"/>
      <c r="E9" s="15">
        <v>0.01532</v>
      </c>
      <c r="F9" s="15"/>
      <c r="G9" s="17">
        <v>0.99</v>
      </c>
      <c r="H9" s="17"/>
      <c r="I9" s="19"/>
    </row>
    <row r="10" ht="20.1" customHeight="1" spans="2:9">
      <c r="B10" s="13" t="s">
        <v>101</v>
      </c>
      <c r="C10" s="14">
        <v>179.81</v>
      </c>
      <c r="D10" s="14"/>
      <c r="E10" s="15">
        <v>0.01358</v>
      </c>
      <c r="F10" s="15"/>
      <c r="G10" s="17">
        <v>0.99</v>
      </c>
      <c r="H10" s="17"/>
      <c r="I10" s="19"/>
    </row>
    <row r="11" ht="20.1" customHeight="1" spans="2:9">
      <c r="B11" s="13" t="s">
        <v>102</v>
      </c>
      <c r="C11" s="14">
        <v>52.27</v>
      </c>
      <c r="D11" s="14"/>
      <c r="E11" s="15">
        <v>0.0122</v>
      </c>
      <c r="F11" s="15"/>
      <c r="G11" s="17">
        <v>0.99</v>
      </c>
      <c r="H11" s="17"/>
      <c r="I11" s="19"/>
    </row>
    <row r="12" spans="1:9">
      <c r="A12" s="18"/>
      <c r="B12" s="19"/>
      <c r="C12" s="19"/>
      <c r="D12" s="19"/>
      <c r="E12" s="19"/>
      <c r="F12" s="20"/>
      <c r="G12" s="20"/>
      <c r="H12" s="19"/>
      <c r="I12" s="19"/>
    </row>
    <row r="13" ht="27.75" customHeight="1" spans="1:9">
      <c r="A13" s="21" t="s">
        <v>103</v>
      </c>
      <c r="B13" s="21"/>
      <c r="C13" s="21"/>
      <c r="D13" s="21"/>
      <c r="E13" s="21"/>
      <c r="F13" s="21"/>
      <c r="G13" s="21"/>
      <c r="H13" s="21"/>
      <c r="I13" s="21"/>
    </row>
    <row r="14" ht="33" customHeight="1" spans="1:9">
      <c r="A14" s="22" t="s">
        <v>104</v>
      </c>
      <c r="B14" s="23" t="s">
        <v>105</v>
      </c>
      <c r="C14" s="23" t="s">
        <v>106</v>
      </c>
      <c r="D14" s="23" t="s">
        <v>107</v>
      </c>
      <c r="E14" s="23" t="s">
        <v>108</v>
      </c>
      <c r="F14" s="23" t="s">
        <v>109</v>
      </c>
      <c r="G14" s="23" t="s">
        <v>110</v>
      </c>
      <c r="H14" s="23" t="s">
        <v>111</v>
      </c>
      <c r="I14" s="26" t="s">
        <v>112</v>
      </c>
    </row>
    <row r="15" ht="30.75" spans="1:9">
      <c r="A15" s="24" t="s">
        <v>113</v>
      </c>
      <c r="B15" s="25">
        <v>26.7</v>
      </c>
      <c r="C15" s="25">
        <v>19.57</v>
      </c>
      <c r="D15" s="25">
        <v>11.9</v>
      </c>
      <c r="E15" s="25">
        <v>26.334</v>
      </c>
      <c r="F15" s="25">
        <v>12.545</v>
      </c>
      <c r="G15" s="25">
        <v>17.46</v>
      </c>
      <c r="H15" s="25">
        <v>5.82</v>
      </c>
      <c r="I15" s="27">
        <v>28.435</v>
      </c>
    </row>
  </sheetData>
  <sheetProtection formatCells="0" formatColumns="0" formatRows="0" insertRows="0" insertColumns="0" insertHyperlinks="0" deleteColumns="0" deleteRows="0"/>
  <mergeCells count="32">
    <mergeCell ref="B1:H1"/>
    <mergeCell ref="C2:D2"/>
    <mergeCell ref="E2:F2"/>
    <mergeCell ref="G2:H2"/>
    <mergeCell ref="C3:D3"/>
    <mergeCell ref="E3:F3"/>
    <mergeCell ref="G3:H3"/>
    <mergeCell ref="C4:D4"/>
    <mergeCell ref="E4:F4"/>
    <mergeCell ref="G4:H4"/>
    <mergeCell ref="C5:D5"/>
    <mergeCell ref="E5:F5"/>
    <mergeCell ref="G5:H5"/>
    <mergeCell ref="C6:D6"/>
    <mergeCell ref="E6:F6"/>
    <mergeCell ref="G6:H6"/>
    <mergeCell ref="C7:D7"/>
    <mergeCell ref="E7:F7"/>
    <mergeCell ref="G7:H7"/>
    <mergeCell ref="C8:D8"/>
    <mergeCell ref="E8:F8"/>
    <mergeCell ref="G8:H8"/>
    <mergeCell ref="C9:D9"/>
    <mergeCell ref="E9:F9"/>
    <mergeCell ref="G9:H9"/>
    <mergeCell ref="C10:D10"/>
    <mergeCell ref="E10:F10"/>
    <mergeCell ref="G10:H10"/>
    <mergeCell ref="C11:D11"/>
    <mergeCell ref="E11:F11"/>
    <mergeCell ref="G11:H11"/>
    <mergeCell ref="A13:I13"/>
  </mergeCells>
  <printOptions horizontalCentered="1" verticalCentered="1"/>
  <pageMargins left="0.588888888888889" right="0.51875" top="0.747916666666667" bottom="0.747916666666667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总表</vt:lpstr>
      <vt:lpstr>附录-相关参考值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省应对气候变化研究中心</dc:creator>
  <cp:lastModifiedBy>石头</cp:lastModifiedBy>
  <dcterms:created xsi:type="dcterms:W3CDTF">2015-11-27T00:56:00Z</dcterms:created>
  <cp:lastPrinted>2018-02-23T08:11:00Z</cp:lastPrinted>
  <dcterms:modified xsi:type="dcterms:W3CDTF">2020-04-07T03:08:21Z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