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/>
  </bookViews>
  <sheets>
    <sheet name="总表" sheetId="1" r:id="rId1"/>
    <sheet name="电力、热力排放因子计算" sheetId="2" r:id="rId2"/>
    <sheet name="附录-指南缺省值" sheetId="3" r:id="rId3"/>
  </sheets>
  <definedNames>
    <definedName name="_xlnm.Print_Area" localSheetId="0">总表!$A$1:$F$109</definedName>
    <definedName name="_xlnm.Print_Area" localSheetId="1">电力、热力排放因子计算!$B$1:$I$24</definedName>
  </definedNames>
  <calcPr calcId="144525"/>
</workbook>
</file>

<file path=xl/sharedStrings.xml><?xml version="1.0" encoding="utf-8"?>
<sst xmlns="http://schemas.openxmlformats.org/spreadsheetml/2006/main" count="143">
  <si>
    <t xml:space="preserve">平板玻璃生产企业
 2019  年温室气体排放报告补充数据表   </t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</si>
  <si>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</si>
  <si>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</si>
  <si>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</si>
  <si>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</si>
  <si>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</si>
  <si>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</si>
  <si>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</si>
  <si>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联系人</t>
  </si>
  <si>
    <t>负责人</t>
  </si>
  <si>
    <t>补充数据</t>
  </si>
  <si>
    <t>数值</t>
  </si>
  <si>
    <r>
      <rPr>
        <b/>
        <sz val="11"/>
        <rFont val="宋体"/>
        <charset val="134"/>
      </rPr>
      <t>计算方法或填写要求</t>
    </r>
    <r>
      <rPr>
        <b/>
        <vertAlign val="superscript"/>
        <sz val="11"/>
        <rFont val="Times New Roman"/>
        <charset val="134"/>
      </rPr>
      <t>*1</t>
    </r>
  </si>
  <si>
    <r>
      <rPr>
        <sz val="11"/>
        <rFont val="宋体"/>
        <charset val="134"/>
      </rPr>
      <t>平板玻璃生产线</t>
    </r>
    <r>
      <rPr>
        <sz val="11"/>
        <rFont val="Times New Roman"/>
        <charset val="134"/>
      </rPr>
      <t>1</t>
    </r>
    <r>
      <rPr>
        <vertAlign val="superscript"/>
        <sz val="11"/>
        <rFont val="Times New Roman"/>
        <charset val="134"/>
      </rPr>
      <t>*2,3</t>
    </r>
  </si>
  <si>
    <r>
      <rPr>
        <b/>
        <sz val="11"/>
        <rFont val="宋体"/>
        <charset val="134"/>
      </rPr>
      <t>二氧化碳排放总量（</t>
    </r>
    <r>
      <rPr>
        <b/>
        <sz val="11"/>
        <rFont val="Times New Roman"/>
        <charset val="134"/>
      </rPr>
      <t>tCO</t>
    </r>
    <r>
      <rPr>
        <b/>
        <vertAlign val="subscript"/>
        <sz val="11"/>
        <rFont val="Times New Roman"/>
        <charset val="134"/>
      </rPr>
      <t>2</t>
    </r>
    <r>
      <rPr>
        <b/>
        <sz val="11"/>
        <rFont val="宋体"/>
        <charset val="134"/>
      </rPr>
      <t>）</t>
    </r>
  </si>
  <si>
    <r>
      <rPr>
        <sz val="11"/>
        <rFont val="Times New Roman"/>
        <charset val="134"/>
      </rPr>
      <t>1.1</t>
    </r>
    <r>
      <rPr>
        <sz val="11"/>
        <rFont val="宋体"/>
        <charset val="134"/>
      </rPr>
      <t>、</t>
    </r>
    <r>
      <rPr>
        <sz val="11"/>
        <rFont val="Times New Roman"/>
        <charset val="134"/>
      </rPr>
      <t>1.2</t>
    </r>
    <r>
      <rPr>
        <sz val="11"/>
        <rFont val="宋体"/>
        <charset val="134"/>
      </rPr>
      <t>与</t>
    </r>
    <r>
      <rPr>
        <sz val="11"/>
        <rFont val="Times New Roman"/>
        <charset val="134"/>
      </rPr>
      <t>1.3</t>
    </r>
    <r>
      <rPr>
        <sz val="11"/>
        <rFont val="宋体"/>
        <charset val="134"/>
      </rPr>
      <t>之和</t>
    </r>
  </si>
  <si>
    <r>
      <rPr>
        <sz val="11"/>
        <rFont val="宋体"/>
        <charset val="134"/>
      </rPr>
      <t>化石燃料燃烧排放量（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</si>
  <si>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按核算与报告指南公式（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）计算</t>
    </r>
  </si>
  <si>
    <r>
      <rPr>
        <sz val="11"/>
        <rFont val="Times New Roman"/>
        <charset val="134"/>
      </rPr>
      <t>1.1.1</t>
    </r>
    <r>
      <rPr>
        <b/>
        <vertAlign val="superscript"/>
        <sz val="11"/>
        <rFont val="Times New Roman"/>
        <charset val="134"/>
      </rPr>
      <t>*4,5</t>
    </r>
  </si>
  <si>
    <r>
      <rPr>
        <sz val="11"/>
        <rFont val="宋体"/>
        <charset val="134"/>
      </rPr>
      <t>消耗量（</t>
    </r>
    <r>
      <rPr>
        <sz val="11"/>
        <rFont val="Times New Roman"/>
        <charset val="134"/>
      </rPr>
      <t>t</t>
    </r>
    <r>
      <rPr>
        <sz val="11"/>
        <rFont val="宋体"/>
        <charset val="134"/>
      </rPr>
      <t>或万</t>
    </r>
    <r>
      <rPr>
        <sz val="11"/>
        <rFont val="Times New Roman"/>
        <charset val="134"/>
      </rPr>
      <t>Nm</t>
    </r>
    <r>
      <rPr>
        <vertAlign val="superscript"/>
        <sz val="11"/>
        <rFont val="Times New Roman"/>
        <charset val="134"/>
      </rPr>
      <t>3</t>
    </r>
    <r>
      <rPr>
        <sz val="11"/>
        <rFont val="宋体"/>
        <charset val="134"/>
      </rPr>
      <t>）</t>
    </r>
  </si>
  <si>
    <r>
      <rPr>
        <sz val="11"/>
        <rFont val="Times New Roman"/>
        <charset val="134"/>
      </rPr>
      <t>—</t>
    </r>
    <r>
      <rPr>
        <sz val="11"/>
        <rFont val="宋体"/>
        <charset val="134"/>
      </rPr>
      <t>燃料种类</t>
    </r>
    <r>
      <rPr>
        <sz val="11"/>
        <rFont val="Times New Roman"/>
        <charset val="134"/>
      </rPr>
      <t>—</t>
    </r>
  </si>
  <si>
    <r>
      <rPr>
        <sz val="11"/>
        <rFont val="宋体"/>
        <charset val="134"/>
      </rPr>
      <t>低位发热量（</t>
    </r>
    <r>
      <rPr>
        <sz val="11"/>
        <rFont val="Times New Roman"/>
        <charset val="134"/>
      </rPr>
      <t>GJ/t</t>
    </r>
    <r>
      <rPr>
        <sz val="11"/>
        <rFont val="宋体"/>
        <charset val="134"/>
      </rPr>
      <t>或</t>
    </r>
    <r>
      <rPr>
        <sz val="11"/>
        <rFont val="Times New Roman"/>
        <charset val="134"/>
      </rPr>
      <t>GJ/</t>
    </r>
    <r>
      <rPr>
        <sz val="11"/>
        <rFont val="宋体"/>
        <charset val="134"/>
      </rPr>
      <t>万</t>
    </r>
    <r>
      <rPr>
        <sz val="11"/>
        <rFont val="Times New Roman"/>
        <charset val="134"/>
      </rPr>
      <t>Nm</t>
    </r>
    <r>
      <rPr>
        <vertAlign val="superscript"/>
        <sz val="11"/>
        <rFont val="Times New Roman"/>
        <charset val="134"/>
      </rPr>
      <t>3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</si>
  <si>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单位热值含碳量（</t>
    </r>
    <r>
      <rPr>
        <sz val="11"/>
        <rFont val="Times New Roman"/>
        <charset val="134"/>
      </rPr>
      <t>tC/GJ</t>
    </r>
    <r>
      <rPr>
        <sz val="11"/>
        <rFont val="宋体"/>
        <charset val="134"/>
      </rPr>
      <t>）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</si>
  <si>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碳氧化率（</t>
    </r>
    <r>
      <rPr>
        <sz val="11"/>
        <rFont val="Times New Roman"/>
        <charset val="134"/>
      </rPr>
      <t>%</t>
    </r>
    <r>
      <rPr>
        <sz val="11"/>
        <rFont val="宋体"/>
        <charset val="134"/>
      </rPr>
      <t>，</t>
    </r>
    <r>
      <rPr>
        <sz val="11"/>
        <rFont val="Times New Roman"/>
        <charset val="134"/>
      </rPr>
      <t>0~100</t>
    </r>
    <r>
      <rPr>
        <sz val="11"/>
        <rFont val="宋体"/>
        <charset val="134"/>
      </rPr>
      <t>）</t>
    </r>
  </si>
  <si>
    <t>1.1.2</t>
  </si>
  <si>
    <t>1.1.3</t>
  </si>
  <si>
    <r>
      <rPr>
        <sz val="11"/>
        <rFont val="宋体"/>
        <charset val="134"/>
      </rPr>
      <t>消耗电力对应的排放量（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</si>
  <si>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按核算与报告指南公式（</t>
    </r>
    <r>
      <rPr>
        <sz val="11"/>
        <rFont val="Times New Roman"/>
        <charset val="134"/>
      </rPr>
      <t>7</t>
    </r>
    <r>
      <rPr>
        <sz val="11"/>
        <rFont val="宋体"/>
        <charset val="134"/>
      </rPr>
      <t>）计算</t>
    </r>
  </si>
  <si>
    <t>1.2.1</t>
  </si>
  <si>
    <r>
      <rPr>
        <sz val="11"/>
        <rFont val="宋体"/>
        <charset val="134"/>
      </rPr>
      <t>消耗电量（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  <r>
      <rPr>
        <vertAlign val="superscript"/>
        <sz val="11"/>
        <rFont val="Times New Roman"/>
        <charset val="134"/>
      </rPr>
      <t>*4</t>
    </r>
  </si>
  <si>
    <t>来源于企业台账或统计报表</t>
  </si>
  <si>
    <t>1.2.1.1</t>
  </si>
  <si>
    <r>
      <rPr>
        <sz val="11"/>
        <rFont val="宋体"/>
        <charset val="134"/>
      </rPr>
      <t>电网电量（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</si>
  <si>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优先填报平板玻璃生产线计量数据；如计量数据不可获得，则按全厂比例拆分</t>
  </si>
  <si>
    <t>1.2.1.2</t>
  </si>
  <si>
    <r>
      <rPr>
        <sz val="11"/>
        <rFont val="宋体"/>
        <charset val="134"/>
      </rPr>
      <t>自备电厂</t>
    </r>
    <r>
      <rPr>
        <vertAlign val="superscript"/>
        <sz val="11"/>
        <rFont val="Times New Roman"/>
        <charset val="134"/>
      </rPr>
      <t>*6</t>
    </r>
    <r>
      <rPr>
        <sz val="11"/>
        <rFont val="宋体"/>
        <charset val="134"/>
      </rPr>
      <t>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</si>
  <si>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1.2.1.3</t>
  </si>
  <si>
    <r>
      <rPr>
        <sz val="11"/>
        <rFont val="宋体"/>
        <charset val="134"/>
      </rPr>
      <t>可再生能源电量（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</si>
  <si>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1.2.1.4</t>
  </si>
  <si>
    <r>
      <rPr>
        <sz val="11"/>
        <rFont val="宋体"/>
        <charset val="134"/>
      </rPr>
      <t>余热电量（</t>
    </r>
    <r>
      <rPr>
        <sz val="11"/>
        <rFont val="Times New Roman"/>
        <charset val="134"/>
      </rPr>
      <t>MWh</t>
    </r>
    <r>
      <rPr>
        <sz val="11"/>
        <rFont val="宋体"/>
        <charset val="134"/>
      </rPr>
      <t>）</t>
    </r>
  </si>
  <si>
    <t>1.2.2</t>
  </si>
  <si>
    <r>
      <rPr>
        <sz val="11"/>
        <rFont val="宋体"/>
        <charset val="134"/>
      </rPr>
      <t>对应的排放因子（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/MWh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</si>
  <si>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 xml:space="preserve">对应的排放因子根据来源采用加权平均；其中：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电网购入电力和自备电厂供电对应的排放因子采用</t>
    </r>
    <r>
      <rPr>
        <sz val="11"/>
        <rFont val="Times New Roman"/>
        <charset val="134"/>
      </rPr>
      <t>2015</t>
    </r>
    <r>
      <rPr>
        <sz val="11"/>
        <rFont val="宋体"/>
        <charset val="134"/>
      </rPr>
      <t>年全国电网平均排放因子</t>
    </r>
    <r>
      <rPr>
        <sz val="11"/>
        <rFont val="Times New Roman"/>
        <charset val="134"/>
      </rPr>
      <t>0.6101 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/MWh</t>
    </r>
    <r>
      <rPr>
        <sz val="11"/>
        <rFont val="宋体"/>
        <charset val="134"/>
      </rPr>
      <t xml:space="preserve">；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可再生能源、余热发电排放因子为</t>
    </r>
    <r>
      <rPr>
        <sz val="11"/>
        <rFont val="Times New Roman"/>
        <charset val="134"/>
      </rPr>
      <t>0</t>
    </r>
  </si>
  <si>
    <r>
      <rPr>
        <sz val="11"/>
        <rFont val="宋体"/>
        <charset val="134"/>
      </rPr>
      <t>消耗热力对应的排放量（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宋体"/>
        <charset val="134"/>
      </rPr>
      <t>）</t>
    </r>
  </si>
  <si>
    <t>1.3.1</t>
  </si>
  <si>
    <r>
      <rPr>
        <sz val="11"/>
        <rFont val="宋体"/>
        <charset val="134"/>
      </rPr>
      <t>消耗热量（</t>
    </r>
    <r>
      <rPr>
        <sz val="11"/>
        <rFont val="Times New Roman"/>
        <charset val="134"/>
      </rPr>
      <t>GJ</t>
    </r>
    <r>
      <rPr>
        <sz val="11"/>
        <rFont val="宋体"/>
        <charset val="134"/>
      </rPr>
      <t>）</t>
    </r>
    <r>
      <rPr>
        <vertAlign val="superscript"/>
        <sz val="11"/>
        <rFont val="Times New Roman"/>
        <charset val="134"/>
      </rPr>
      <t>*4</t>
    </r>
  </si>
  <si>
    <t>热量包括余热回收、蒸汽锅炉或自备电厂</t>
  </si>
  <si>
    <t>1.3.2</t>
  </si>
  <si>
    <r>
      <rPr>
        <sz val="11"/>
        <rFont val="宋体"/>
        <charset val="134"/>
      </rPr>
      <t>热力供应排放因子（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/GJ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</si>
  <si>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 xml:space="preserve">对应的排放因子根据来源采用加权平均，其中：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余热回收排放因子为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 xml:space="preserve">，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如果是蒸汽锅炉供热，排放因子为锅炉排放量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锅炉供热量；如果是自备电厂，排放因子参考</t>
    </r>
    <r>
      <rPr>
        <sz val="11"/>
        <rFont val="Times New Roman"/>
        <charset val="134"/>
      </rPr>
      <t>“</t>
    </r>
    <r>
      <rPr>
        <sz val="11"/>
        <rFont val="宋体"/>
        <charset val="134"/>
      </rPr>
      <t>自备电厂补充数据表</t>
    </r>
    <r>
      <rPr>
        <sz val="11"/>
        <rFont val="Times New Roman"/>
        <charset val="134"/>
      </rPr>
      <t>”</t>
    </r>
    <r>
      <rPr>
        <sz val="11"/>
        <rFont val="宋体"/>
        <charset val="134"/>
      </rPr>
      <t>中的供热碳排放强度的计算方法；若数据不可得，采用</t>
    </r>
    <r>
      <rPr>
        <sz val="11"/>
        <rFont val="Times New Roman"/>
        <charset val="134"/>
      </rPr>
      <t>0.11 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/GJ</t>
    </r>
  </si>
  <si>
    <t>平板玻璃产量（万重量箱）</t>
  </si>
  <si>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 xml:space="preserve">优先选用企业计量数据，如生产日志或月度、年度统计报表；
</t>
    </r>
    <r>
      <rPr>
        <sz val="11"/>
        <rFont val="Times New Roman"/>
        <charset val="134"/>
      </rPr>
      <t xml:space="preserve">− </t>
    </r>
    <r>
      <rPr>
        <sz val="11"/>
        <rFont val="宋体"/>
        <charset val="134"/>
      </rPr>
      <t>其次选用报送统计局数据</t>
    </r>
  </si>
  <si>
    <t>超白玻璃（万重量箱）</t>
  </si>
  <si>
    <t>若为以下四类平板玻璃，请分别单独标注产量，下同：</t>
  </si>
  <si>
    <t>本体着色玻璃（万重量箱）</t>
  </si>
  <si>
    <t>无色玻璃（万重量箱）</t>
  </si>
  <si>
    <t>超薄玻璃（万重量箱）</t>
  </si>
  <si>
    <r>
      <rPr>
        <sz val="11"/>
        <rFont val="宋体"/>
        <charset val="134"/>
      </rPr>
      <t>设计产能（万重量箱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年）</t>
    </r>
  </si>
  <si>
    <r>
      <rPr>
        <sz val="11"/>
        <rFont val="宋体"/>
        <charset val="134"/>
      </rPr>
      <t>平板玻璃生产线</t>
    </r>
    <r>
      <rPr>
        <sz val="11"/>
        <rFont val="Times New Roman"/>
        <charset val="134"/>
      </rPr>
      <t>2</t>
    </r>
    <r>
      <rPr>
        <vertAlign val="superscript"/>
        <sz val="11"/>
        <rFont val="Times New Roman"/>
        <charset val="134"/>
      </rPr>
      <t>*2,3</t>
    </r>
  </si>
  <si>
    <r>
      <rPr>
        <sz val="11"/>
        <rFont val="宋体"/>
        <charset val="134"/>
      </rPr>
      <t>排放因子（</t>
    </r>
    <r>
      <rPr>
        <sz val="11"/>
        <rFont val="Times New Roman"/>
        <charset val="134"/>
      </rPr>
      <t>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/MWh</t>
    </r>
    <r>
      <rPr>
        <sz val="11"/>
        <rFont val="宋体"/>
        <charset val="134"/>
      </rPr>
      <t>）</t>
    </r>
  </si>
  <si>
    <r>
      <rPr>
        <sz val="11"/>
        <rFont val="宋体"/>
        <charset val="134"/>
      </rPr>
      <t>平板玻璃生产线</t>
    </r>
    <r>
      <rPr>
        <sz val="11"/>
        <rFont val="Times New Roman"/>
        <charset val="134"/>
      </rPr>
      <t>3</t>
    </r>
    <r>
      <rPr>
        <vertAlign val="superscript"/>
        <sz val="11"/>
        <rFont val="Times New Roman"/>
        <charset val="134"/>
      </rPr>
      <t>*2,3</t>
    </r>
  </si>
  <si>
    <r>
      <rPr>
        <sz val="11"/>
        <rFont val="宋体"/>
        <charset val="134"/>
      </rPr>
      <t>设计产能（万重量箱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年）</t>
    </r>
    <r>
      <rPr>
        <vertAlign val="superscript"/>
        <sz val="11"/>
        <rFont val="Times New Roman"/>
        <charset val="134"/>
      </rPr>
      <t>*7</t>
    </r>
  </si>
  <si>
    <t>全部平板玻璃生产线合计</t>
  </si>
  <si>
    <r>
      <rPr>
        <b/>
        <sz val="11"/>
        <rFont val="宋体"/>
        <charset val="134"/>
      </rPr>
      <t>二氧化碳排放总量（</t>
    </r>
    <r>
      <rPr>
        <b/>
        <sz val="11"/>
        <rFont val="Times New Roman"/>
        <charset val="134"/>
      </rPr>
      <t>tCO2</t>
    </r>
    <r>
      <rPr>
        <b/>
        <sz val="11"/>
        <rFont val="宋体"/>
        <charset val="134"/>
      </rPr>
      <t>）</t>
    </r>
  </si>
  <si>
    <t>说明：</t>
  </si>
  <si>
    <r>
      <rPr>
        <sz val="11"/>
        <rFont val="Times New Roman"/>
        <charset val="134"/>
      </rPr>
      <t>*1</t>
    </r>
    <r>
      <rPr>
        <sz val="11"/>
        <rFont val="宋体"/>
        <charset val="134"/>
      </rPr>
      <t>填写时可删除此列所述的计算方法或填写要求。可在此列各行填写说明左列数值含义的具体内容。</t>
    </r>
  </si>
  <si>
    <r>
      <rPr>
        <sz val="11"/>
        <rFont val="Times New Roman"/>
        <charset val="134"/>
      </rPr>
      <t>*2</t>
    </r>
    <r>
      <rPr>
        <sz val="11"/>
        <rFont val="宋体"/>
        <charset val="134"/>
      </rPr>
      <t>核算边界从原燃料进入生产厂区均化开始，包括原料制备、熔化、成型、退火、切裁到成品包装入库为止，不包括厂区内辅助生产系统和附属生产系统。</t>
    </r>
  </si>
  <si>
    <r>
      <rPr>
        <sz val="11"/>
        <rFont val="Times New Roman"/>
        <charset val="134"/>
      </rPr>
      <t>*3</t>
    </r>
    <r>
      <rPr>
        <sz val="11"/>
        <rFont val="宋体"/>
        <charset val="134"/>
      </rPr>
      <t>如果企业平板玻璃生产线多于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个，请自行加行填写。</t>
    </r>
  </si>
  <si>
    <r>
      <rPr>
        <sz val="11"/>
        <rFont val="Times New Roman"/>
        <charset val="134"/>
      </rPr>
      <t>*4</t>
    </r>
    <r>
      <rPr>
        <sz val="11"/>
        <rFont val="宋体"/>
        <charset val="134"/>
      </rPr>
      <t>燃料消耗、电力消耗、热力消耗统计范围不包括冷修（放水至出玻璃期间）、动力、氮氢站、厂内运输工具、机修、照明等辅助生产所消耗的能源，以及采暖、食堂、宿舍、燃料报关、运输损失、基建等消耗的能源。</t>
    </r>
  </si>
  <si>
    <r>
      <rPr>
        <sz val="11"/>
        <rFont val="Times New Roman"/>
        <charset val="134"/>
      </rPr>
      <t>*5</t>
    </r>
    <r>
      <rPr>
        <sz val="11"/>
        <rFont val="宋体"/>
        <charset val="134"/>
      </rPr>
      <t>如果企业有其他类型的化石燃料，请自行加行，一一列明并填数。</t>
    </r>
  </si>
  <si>
    <r>
      <rPr>
        <sz val="11"/>
        <rFont val="Times New Roman"/>
        <charset val="134"/>
      </rPr>
      <t>*6</t>
    </r>
    <r>
      <rPr>
        <sz val="11"/>
        <rFont val="宋体"/>
        <charset val="134"/>
      </rPr>
      <t>如有自备电厂请同时填报自备电厂补充数据表。</t>
    </r>
  </si>
  <si>
    <r>
      <rPr>
        <sz val="11"/>
        <rFont val="Times New Roman"/>
        <charset val="134"/>
      </rPr>
      <t>*7</t>
    </r>
    <r>
      <rPr>
        <sz val="11"/>
        <rFont val="宋体"/>
        <charset val="134"/>
      </rPr>
      <t>设计产能是指国家和地方主管部门批复核准立项或备案的设计产能。</t>
    </r>
  </si>
  <si>
    <r>
      <rPr>
        <sz val="11"/>
        <rFont val="Times New Roman"/>
        <charset val="134"/>
      </rPr>
      <t>*8</t>
    </r>
    <r>
      <rPr>
        <sz val="11"/>
        <rFont val="宋体"/>
        <charset val="134"/>
      </rPr>
      <t>灰色的数值格子已内嵌公式，可以自动完成计算，请勿手动填写。</t>
    </r>
  </si>
  <si>
    <t>各生产线电力排放因子计算</t>
  </si>
  <si>
    <t>各生产线热力供应排放因子计算</t>
  </si>
  <si>
    <r>
      <rPr>
        <sz val="12"/>
        <rFont val="宋体"/>
        <charset val="134"/>
      </rPr>
      <t>生产线</t>
    </r>
    <r>
      <rPr>
        <sz val="12"/>
        <rFont val="Times New Roman"/>
        <charset val="134"/>
      </rPr>
      <t>1</t>
    </r>
  </si>
  <si>
    <r>
      <rPr>
        <sz val="12"/>
        <rFont val="宋体"/>
        <charset val="134"/>
      </rPr>
      <t>消耗电量（</t>
    </r>
    <r>
      <rPr>
        <sz val="12"/>
        <rFont val="Times New Roman"/>
        <charset val="134"/>
      </rPr>
      <t>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</si>
  <si>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</si>
  <si>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消耗热量（</t>
    </r>
    <r>
      <rPr>
        <sz val="12"/>
        <rFont val="Times New Roman"/>
        <charset val="134"/>
      </rPr>
      <t>GJ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</si>
  <si>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热力供应排放因子（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/GJ</t>
    </r>
    <r>
      <rPr>
        <sz val="12"/>
        <rFont val="宋体"/>
        <charset val="134"/>
      </rPr>
      <t>）</t>
    </r>
  </si>
  <si>
    <t>电网供电</t>
  </si>
  <si>
    <t>余热回收</t>
  </si>
  <si>
    <t>可再生能源发电</t>
  </si>
  <si>
    <t>蒸汽锅炉</t>
  </si>
  <si>
    <t>余热发电</t>
  </si>
  <si>
    <t>自备电厂</t>
  </si>
  <si>
    <r>
      <rPr>
        <sz val="12"/>
        <rFont val="宋体"/>
        <charset val="134"/>
      </rPr>
      <t>加权平均排放因子（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/GJ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</si>
  <si>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加权平均排放因子（</t>
    </r>
    <r>
      <rPr>
        <sz val="12"/>
        <rFont val="Times New Roman"/>
        <charset val="134"/>
      </rPr>
      <t>tCO</t>
    </r>
    <r>
      <rPr>
        <vertAlign val="subscript"/>
        <sz val="12"/>
        <rFont val="Times New Roman"/>
        <charset val="134"/>
      </rPr>
      <t>2</t>
    </r>
    <r>
      <rPr>
        <sz val="12"/>
        <rFont val="Times New Roman"/>
        <charset val="134"/>
      </rPr>
      <t>/MWh</t>
    </r>
    <r>
      <rPr>
        <sz val="12"/>
        <rFont val="宋体"/>
        <charset val="134"/>
      </rPr>
      <t>）</t>
    </r>
  </si>
  <si>
    <r>
      <rPr>
        <sz val="12"/>
        <rFont val="宋体"/>
        <charset val="134"/>
      </rPr>
      <t>生产线</t>
    </r>
    <r>
      <rPr>
        <sz val="12"/>
        <rFont val="Times New Roman"/>
        <charset val="134"/>
      </rPr>
      <t>2</t>
    </r>
  </si>
  <si>
    <r>
      <rPr>
        <sz val="12"/>
        <rFont val="宋体"/>
        <charset val="134"/>
      </rPr>
      <t>生产线</t>
    </r>
    <r>
      <rPr>
        <sz val="12"/>
        <rFont val="Times New Roman"/>
        <charset val="134"/>
      </rPr>
      <t>3</t>
    </r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</si>
  <si>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、余热回收排放因子为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 xml:space="preserve">；
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、如果是蒸汽锅炉供热，排放因子为锅炉排放量</t>
    </r>
    <r>
      <rPr>
        <sz val="11"/>
        <rFont val="Times New Roman"/>
        <charset val="134"/>
      </rPr>
      <t>/</t>
    </r>
    <r>
      <rPr>
        <sz val="11"/>
        <rFont val="宋体"/>
        <charset val="134"/>
      </rPr>
      <t>锅炉供热量；如果是自备电厂，排放因子参考“自备电厂补充数据表”中的供热碳排放强度的计算方法；若数据不可得，采用</t>
    </r>
    <r>
      <rPr>
        <sz val="11"/>
        <rFont val="Times New Roman"/>
        <charset val="134"/>
      </rPr>
      <t>0.11 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/GJ</t>
    </r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</si>
  <si>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、电网购入电力和自备电厂供电对应的排放因子采用</t>
    </r>
    <r>
      <rPr>
        <sz val="11"/>
        <rFont val="Times New Roman"/>
        <charset val="134"/>
      </rPr>
      <t>2015</t>
    </r>
    <r>
      <rPr>
        <sz val="11"/>
        <rFont val="宋体"/>
        <charset val="134"/>
      </rPr>
      <t>年全国电网平均排放因子</t>
    </r>
    <r>
      <rPr>
        <sz val="11"/>
        <rFont val="Times New Roman"/>
        <charset val="134"/>
      </rPr>
      <t>0.6101 tCO</t>
    </r>
    <r>
      <rPr>
        <vertAlign val="subscript"/>
        <sz val="11"/>
        <rFont val="Times New Roman"/>
        <charset val="134"/>
      </rPr>
      <t>2</t>
    </r>
    <r>
      <rPr>
        <sz val="11"/>
        <rFont val="Times New Roman"/>
        <charset val="134"/>
      </rPr>
      <t>/MWh</t>
    </r>
    <r>
      <rPr>
        <sz val="11"/>
        <rFont val="宋体"/>
        <charset val="134"/>
      </rPr>
      <t xml:space="preserve">；
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、可再生能源、余热发电排放因子为</t>
    </r>
    <r>
      <rPr>
        <sz val="11"/>
        <rFont val="Times New Roman"/>
        <charset val="134"/>
      </rPr>
      <t>0</t>
    </r>
    <r>
      <rPr>
        <sz val="11"/>
        <rFont val="宋体"/>
        <charset val="134"/>
      </rPr>
      <t>。</t>
    </r>
  </si>
  <si>
    <t>一、化石能源低位热值、单位热值含碳量、碳氧化率</t>
  </si>
  <si>
    <r>
      <rPr>
        <sz val="12"/>
        <rFont val="Times New Roman"/>
        <charset val="134"/>
      </rPr>
      <t xml:space="preserve">                     </t>
    </r>
    <r>
      <rPr>
        <sz val="12"/>
        <rFont val="宋体"/>
        <charset val="134"/>
      </rPr>
      <t>单位
燃料品种</t>
    </r>
  </si>
  <si>
    <t>指南参考值</t>
  </si>
  <si>
    <r>
      <rPr>
        <sz val="12"/>
        <rFont val="宋体"/>
        <charset val="134"/>
      </rPr>
      <t>低位发热量
（吉焦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吨，吉焦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万立方米）</t>
    </r>
  </si>
  <si>
    <r>
      <rPr>
        <sz val="12"/>
        <rFont val="宋体"/>
        <charset val="134"/>
      </rPr>
      <t>单位热值碳含量
（吨碳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吉焦）</t>
    </r>
  </si>
  <si>
    <t>碳氧化率</t>
  </si>
  <si>
    <t>备注</t>
  </si>
  <si>
    <t>原煤</t>
  </si>
  <si>
    <t>—</t>
  </si>
  <si>
    <t>无烟煤</t>
  </si>
  <si>
    <t>与燃烧设备有关，见表1-1</t>
  </si>
  <si>
    <r>
      <rPr>
        <sz val="12"/>
        <rFont val="宋体"/>
        <charset val="134"/>
      </rPr>
      <t>低位发热量参考</t>
    </r>
    <r>
      <rPr>
        <sz val="12"/>
        <rFont val="Times New Roman"/>
        <charset val="134"/>
      </rPr>
      <t xml:space="preserve">GB_T 32151.7-2015 </t>
    </r>
    <r>
      <rPr>
        <sz val="12"/>
        <rFont val="宋体"/>
        <charset val="134"/>
      </rPr>
      <t>第七部分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平板玻璃企业</t>
    </r>
  </si>
  <si>
    <t>烟煤</t>
  </si>
  <si>
    <t>褐煤</t>
  </si>
  <si>
    <t>洗精煤</t>
  </si>
  <si>
    <t>洗中煤</t>
  </si>
  <si>
    <t>煤泥</t>
  </si>
  <si>
    <t>焦炭</t>
  </si>
  <si>
    <t>原油</t>
  </si>
  <si>
    <t>燃料油</t>
  </si>
  <si>
    <t>汽油</t>
  </si>
  <si>
    <t>煤油</t>
  </si>
  <si>
    <t>柴油</t>
  </si>
  <si>
    <t>液化石油气</t>
  </si>
  <si>
    <t>炼厂干气</t>
  </si>
  <si>
    <t>天然气</t>
  </si>
  <si>
    <t>焦炉煤气</t>
  </si>
  <si>
    <t>发生炉煤气</t>
  </si>
  <si>
    <t>重油催化裂解煤气</t>
  </si>
  <si>
    <t>重油热裂解煤气</t>
  </si>
  <si>
    <t>焦炭制气</t>
  </si>
  <si>
    <t>压力气化煤气</t>
  </si>
  <si>
    <t>水煤气</t>
  </si>
  <si>
    <r>
      <rPr>
        <sz val="12"/>
        <rFont val="宋体"/>
        <charset val="134"/>
      </rPr>
      <t>单位热值碳含量参考</t>
    </r>
    <r>
      <rPr>
        <sz val="12"/>
        <rFont val="Times New Roman"/>
        <charset val="134"/>
      </rPr>
      <t xml:space="preserve">GB_T 32151.7-2015 </t>
    </r>
    <r>
      <rPr>
        <sz val="12"/>
        <rFont val="宋体"/>
        <charset val="134"/>
      </rPr>
      <t>第七部分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平板玻璃企业“其他煤气”</t>
    </r>
  </si>
  <si>
    <t>煤焦油</t>
  </si>
  <si>
    <r>
      <rPr>
        <sz val="12"/>
        <rFont val="宋体"/>
        <charset val="134"/>
      </rPr>
      <t>单位热值碳含量参考</t>
    </r>
    <r>
      <rPr>
        <sz val="12"/>
        <rFont val="Times New Roman"/>
        <charset val="134"/>
      </rPr>
      <t xml:space="preserve">GB_T 32151.7-2015 </t>
    </r>
    <r>
      <rPr>
        <sz val="12"/>
        <rFont val="宋体"/>
        <charset val="134"/>
      </rPr>
      <t>第七部分</t>
    </r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平板玻璃企业“焦油”</t>
    </r>
  </si>
  <si>
    <t>数据来源：</t>
  </si>
  <si>
    <r>
      <rPr>
        <sz val="11"/>
        <rFont val="Times New Roman"/>
        <charset val="134"/>
      </rPr>
      <t>1</t>
    </r>
    <r>
      <rPr>
        <sz val="11"/>
        <rFont val="宋体"/>
        <charset val="134"/>
      </rPr>
      <t>、低位热值数据来源：</t>
    </r>
    <r>
      <rPr>
        <sz val="11"/>
        <rFont val="Times New Roman"/>
        <charset val="134"/>
      </rPr>
      <t>(1)</t>
    </r>
    <r>
      <rPr>
        <sz val="11"/>
        <rFont val="宋体"/>
        <charset val="134"/>
      </rPr>
      <t>中国能源统计年鉴</t>
    </r>
    <r>
      <rPr>
        <sz val="11"/>
        <rFont val="Times New Roman"/>
        <charset val="134"/>
      </rPr>
      <t>2012</t>
    </r>
    <r>
      <rPr>
        <sz val="11"/>
        <rFont val="宋体"/>
        <charset val="134"/>
      </rPr>
      <t>；</t>
    </r>
    <r>
      <rPr>
        <sz val="11"/>
        <rFont val="Times New Roman"/>
        <charset val="134"/>
      </rPr>
      <t>(2)</t>
    </r>
    <r>
      <rPr>
        <sz val="11"/>
        <rFont val="宋体"/>
        <charset val="134"/>
      </rPr>
      <t>行业调研数据。</t>
    </r>
  </si>
  <si>
    <r>
      <rPr>
        <sz val="11"/>
        <rFont val="Times New Roman"/>
        <charset val="134"/>
      </rPr>
      <t>2</t>
    </r>
    <r>
      <rPr>
        <sz val="11"/>
        <rFont val="宋体"/>
        <charset val="134"/>
      </rPr>
      <t>、单位热值碳含量数据来源：</t>
    </r>
    <r>
      <rPr>
        <sz val="11"/>
        <rFont val="Times New Roman"/>
        <charset val="134"/>
      </rPr>
      <t>(1)</t>
    </r>
    <r>
      <rPr>
        <sz val="11"/>
        <rFont val="宋体"/>
        <charset val="134"/>
      </rPr>
      <t>《省级温室气体清单编制指南》（试行）；</t>
    </r>
    <r>
      <rPr>
        <sz val="11"/>
        <rFont val="Times New Roman"/>
        <charset val="134"/>
      </rPr>
      <t>(2)</t>
    </r>
    <r>
      <rPr>
        <sz val="11"/>
        <rFont val="宋体"/>
        <charset val="134"/>
      </rPr>
      <t>行业调研数据。</t>
    </r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</si>
  <si>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、碳氧化率数据来源：</t>
    </r>
    <r>
      <rPr>
        <sz val="11"/>
        <rFont val="Times New Roman"/>
        <charset val="134"/>
      </rPr>
      <t>(1)</t>
    </r>
    <r>
      <rPr>
        <sz val="11"/>
        <rFont val="宋体"/>
        <charset val="134"/>
      </rPr>
      <t>《省级温室气体清单编制指南》（试行）；</t>
    </r>
    <r>
      <rPr>
        <sz val="11"/>
        <rFont val="Times New Roman"/>
        <charset val="134"/>
      </rPr>
      <t>(2)</t>
    </r>
    <r>
      <rPr>
        <sz val="11"/>
        <rFont val="宋体"/>
        <charset val="134"/>
      </rPr>
      <t>典型企业调研数据。</t>
    </r>
  </si>
  <si>
    <t>表1-1 煤碳氧化率</t>
  </si>
  <si>
    <t>燃料名称</t>
  </si>
  <si>
    <t>氧化率</t>
  </si>
  <si>
    <t>煤（窑炉）</t>
  </si>
  <si>
    <t>煤（工业锅炉）</t>
  </si>
  <si>
    <t>煤（其他燃烧设备）</t>
  </si>
  <si>
    <t>二、电力、热力排放因子</t>
  </si>
  <si>
    <r>
      <rPr>
        <sz val="12"/>
        <rFont val="宋体"/>
        <charset val="134"/>
      </rPr>
      <t>电力排放因子表格参考值（吨二氧化碳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兆瓦时）</t>
    </r>
  </si>
  <si>
    <t>年份</t>
  </si>
  <si>
    <t>2012-2015</t>
  </si>
  <si>
    <t>热力消费的排放因子（吨二氧化碳/吉焦）</t>
  </si>
</sst>
</file>

<file path=xl/styles.xml><?xml version="1.0" encoding="utf-8"?>
<styleSheet xmlns="http://schemas.openxmlformats.org/spreadsheetml/2006/main">
  <numFmts count="10">
    <numFmt numFmtId="176" formatCode="0.0000_ "/>
    <numFmt numFmtId="41" formatCode="_ * #,##0_ ;_ * \-#,##0_ ;_ * &quot;-&quot;_ ;_ @_ "/>
    <numFmt numFmtId="177" formatCode="0.00000_);[Red]\(0.00000\)"/>
    <numFmt numFmtId="178" formatCode="0.0000"/>
    <numFmt numFmtId="44" formatCode="_ &quot;￥&quot;* #,##0.00_ ;_ &quot;￥&quot;* \-#,##0.00_ ;_ &quot;￥&quot;* &quot;-&quot;??_ ;_ @_ "/>
    <numFmt numFmtId="179" formatCode="0.0_ "/>
    <numFmt numFmtId="43" formatCode="_ * #,##0.00_ ;_ * \-#,##0.00_ ;_ * &quot;-&quot;??_ ;_ @_ "/>
    <numFmt numFmtId="180" formatCode="0.0%"/>
    <numFmt numFmtId="42" formatCode="_ &quot;￥&quot;* #,##0_ ;_ &quot;￥&quot;* \-#,##0_ ;_ &quot;￥&quot;* &quot;-&quot;_ ;_ @_ "/>
    <numFmt numFmtId="181" formatCode="0.00000_ "/>
  </numFmts>
  <fonts count="37">
    <font>
      <sz val="11"/>
      <color theme="1"/>
      <name val="宋体"/>
      <charset val="134"/>
      <scheme val="minor"/>
    </font>
    <font>
      <sz val="12"/>
      <name val="Times New Roman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4"/>
      <name val="方正小标宋简体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20"/>
      <name val="方正小标宋简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bscript"/>
      <sz val="12"/>
      <name val="Times New Roman"/>
      <charset val="134"/>
    </font>
    <font>
      <vertAlign val="subscript"/>
      <sz val="11"/>
      <name val="Times New Roman"/>
      <charset val="134"/>
    </font>
    <font>
      <b/>
      <vertAlign val="superscript"/>
      <sz val="11"/>
      <name val="Times New Roman"/>
      <charset val="134"/>
    </font>
    <font>
      <vertAlign val="superscript"/>
      <sz val="11"/>
      <name val="Times New Roman"/>
      <charset val="134"/>
    </font>
    <font>
      <b/>
      <vertAlign val="subscript"/>
      <sz val="11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auto="1"/>
      </bottom>
      <diagonal/>
    </border>
    <border diagonalDown="1"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Down="1"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3" fillId="17" borderId="6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58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57" applyNumberFormat="0" applyFill="0" applyAlignment="0" applyProtection="0">
      <alignment vertical="center"/>
    </xf>
    <xf numFmtId="0" fontId="14" fillId="0" borderId="5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8" fillId="0" borderId="6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9" fillId="19" borderId="63" applyNumberFormat="0" applyAlignment="0" applyProtection="0">
      <alignment vertical="center"/>
    </xf>
    <xf numFmtId="0" fontId="24" fillId="19" borderId="60" applyNumberFormat="0" applyAlignment="0" applyProtection="0">
      <alignment vertical="center"/>
    </xf>
    <xf numFmtId="0" fontId="21" fillId="13" borderId="5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0" borderId="61" applyNumberFormat="0" applyFill="0" applyAlignment="0" applyProtection="0">
      <alignment vertical="center"/>
    </xf>
    <xf numFmtId="0" fontId="30" fillId="0" borderId="64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 wrapText="1"/>
    </xf>
    <xf numFmtId="0" fontId="1" fillId="2" borderId="0" xfId="0" applyFont="1" applyFill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178" fontId="1" fillId="0" borderId="12" xfId="0" applyNumberFormat="1" applyFont="1" applyFill="1" applyBorder="1" applyAlignment="1" applyProtection="1">
      <alignment horizontal="center" vertical="center" wrapText="1"/>
    </xf>
    <xf numFmtId="177" fontId="1" fillId="0" borderId="13" xfId="0" applyNumberFormat="1" applyFont="1" applyFill="1" applyBorder="1" applyAlignment="1" applyProtection="1">
      <alignment horizontal="center" vertical="center" wrapText="1"/>
    </xf>
    <xf numFmtId="177" fontId="1" fillId="0" borderId="14" xfId="0" applyNumberFormat="1" applyFon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vertical="center" wrapText="1"/>
    </xf>
    <xf numFmtId="0" fontId="1" fillId="3" borderId="16" xfId="0" applyFont="1" applyFill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vertical="center"/>
    </xf>
    <xf numFmtId="176" fontId="1" fillId="0" borderId="18" xfId="0" applyNumberFormat="1" applyFont="1" applyFill="1" applyBorder="1" applyAlignment="1" applyProtection="1">
      <alignment horizontal="center" vertical="center"/>
    </xf>
    <xf numFmtId="177" fontId="1" fillId="0" borderId="19" xfId="0" applyNumberFormat="1" applyFont="1" applyFill="1" applyBorder="1" applyAlignment="1" applyProtection="1">
      <alignment horizontal="center" vertical="center"/>
    </xf>
    <xf numFmtId="177" fontId="4" fillId="0" borderId="20" xfId="0" applyNumberFormat="1" applyFont="1" applyFill="1" applyBorder="1" applyAlignment="1" applyProtection="1">
      <alignment horizontal="center" vertical="center" wrapText="1"/>
    </xf>
    <xf numFmtId="180" fontId="4" fillId="3" borderId="15" xfId="11" applyNumberFormat="1" applyFont="1" applyFill="1" applyBorder="1" applyAlignment="1" applyProtection="1">
      <alignment horizontal="center" vertical="center" wrapText="1"/>
    </xf>
    <xf numFmtId="180" fontId="1" fillId="3" borderId="16" xfId="11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</xf>
    <xf numFmtId="0" fontId="4" fillId="0" borderId="21" xfId="0" applyFont="1" applyFill="1" applyBorder="1" applyAlignment="1" applyProtection="1">
      <alignment vertical="center"/>
    </xf>
    <xf numFmtId="176" fontId="1" fillId="0" borderId="22" xfId="0" applyNumberFormat="1" applyFont="1" applyFill="1" applyBorder="1" applyAlignment="1" applyProtection="1">
      <alignment horizontal="center" vertical="center"/>
    </xf>
    <xf numFmtId="177" fontId="1" fillId="0" borderId="14" xfId="0" applyNumberFormat="1" applyFont="1" applyFill="1" applyBorder="1" applyAlignment="1" applyProtection="1">
      <alignment horizontal="center" vertical="center"/>
    </xf>
    <xf numFmtId="180" fontId="1" fillId="3" borderId="15" xfId="11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vertical="center"/>
    </xf>
    <xf numFmtId="180" fontId="1" fillId="3" borderId="24" xfId="11" applyNumberFormat="1" applyFont="1" applyFill="1" applyBorder="1" applyAlignment="1" applyProtection="1">
      <alignment horizontal="center" vertical="center" wrapText="1"/>
    </xf>
    <xf numFmtId="180" fontId="1" fillId="3" borderId="25" xfId="11" applyNumberFormat="1" applyFont="1" applyFill="1" applyBorder="1" applyAlignment="1" applyProtection="1">
      <alignment horizontal="center" vertical="center" wrapText="1"/>
    </xf>
    <xf numFmtId="0" fontId="4" fillId="0" borderId="23" xfId="0" applyFont="1" applyFill="1" applyBorder="1" applyAlignment="1" applyProtection="1">
      <alignment vertical="center" wrapText="1"/>
    </xf>
    <xf numFmtId="176" fontId="1" fillId="0" borderId="18" xfId="0" applyNumberFormat="1" applyFont="1" applyFill="1" applyBorder="1" applyAlignment="1" applyProtection="1">
      <alignment horizontal="center" vertical="center" wrapText="1"/>
    </xf>
    <xf numFmtId="177" fontId="1" fillId="0" borderId="19" xfId="0" applyNumberFormat="1" applyFont="1" applyFill="1" applyBorder="1" applyAlignment="1" applyProtection="1">
      <alignment horizontal="center" vertical="center" wrapText="1"/>
    </xf>
    <xf numFmtId="180" fontId="1" fillId="0" borderId="26" xfId="11" applyNumberFormat="1" applyFont="1" applyFill="1" applyBorder="1" applyAlignment="1" applyProtection="1">
      <alignment horizontal="center" vertical="center" wrapText="1"/>
    </xf>
    <xf numFmtId="180" fontId="1" fillId="0" borderId="27" xfId="11" applyNumberFormat="1" applyFont="1" applyFill="1" applyBorder="1" applyAlignment="1" applyProtection="1">
      <alignment horizontal="center" vertical="center" wrapText="1"/>
    </xf>
    <xf numFmtId="0" fontId="4" fillId="0" borderId="28" xfId="0" applyFont="1" applyFill="1" applyBorder="1" applyAlignment="1" applyProtection="1">
      <alignment vertical="center" wrapText="1"/>
    </xf>
    <xf numFmtId="176" fontId="1" fillId="0" borderId="29" xfId="0" applyNumberFormat="1" applyFont="1" applyFill="1" applyBorder="1" applyAlignment="1" applyProtection="1">
      <alignment horizontal="center" vertical="center" wrapText="1"/>
    </xf>
    <xf numFmtId="180" fontId="1" fillId="0" borderId="30" xfId="11" applyNumberFormat="1" applyFont="1" applyFill="1" applyBorder="1" applyAlignment="1" applyProtection="1">
      <alignment horizontal="center" vertical="center" wrapText="1"/>
    </xf>
    <xf numFmtId="177" fontId="1" fillId="0" borderId="20" xfId="0" applyNumberFormat="1" applyFont="1" applyFill="1" applyBorder="1" applyAlignment="1" applyProtection="1">
      <alignment horizontal="center" vertical="center" wrapText="1"/>
    </xf>
    <xf numFmtId="180" fontId="4" fillId="3" borderId="15" xfId="11" applyNumberFormat="1" applyFont="1" applyFill="1" applyBorder="1" applyAlignment="1" applyProtection="1">
      <alignment horizontal="left" vertical="center" wrapText="1"/>
    </xf>
    <xf numFmtId="180" fontId="1" fillId="3" borderId="16" xfId="11" applyNumberFormat="1" applyFont="1" applyFill="1" applyBorder="1" applyAlignment="1" applyProtection="1">
      <alignment horizontal="left" vertical="center" wrapText="1"/>
    </xf>
    <xf numFmtId="0" fontId="4" fillId="0" borderId="31" xfId="0" applyFont="1" applyFill="1" applyBorder="1" applyAlignment="1" applyProtection="1">
      <alignment vertical="center" wrapText="1"/>
    </xf>
    <xf numFmtId="176" fontId="1" fillId="0" borderId="7" xfId="0" applyNumberFormat="1" applyFont="1" applyFill="1" applyBorder="1" applyAlignment="1" applyProtection="1">
      <alignment horizontal="center" vertical="center" wrapText="1"/>
    </xf>
    <xf numFmtId="177" fontId="1" fillId="0" borderId="8" xfId="0" applyNumberFormat="1" applyFont="1" applyFill="1" applyBorder="1" applyAlignment="1" applyProtection="1">
      <alignment horizontal="center" vertical="center" wrapText="1"/>
    </xf>
    <xf numFmtId="180" fontId="1" fillId="0" borderId="9" xfId="11" applyNumberFormat="1" applyFont="1" applyFill="1" applyBorder="1" applyAlignment="1" applyProtection="1">
      <alignment horizontal="center" vertical="center" wrapText="1"/>
    </xf>
    <xf numFmtId="180" fontId="4" fillId="3" borderId="32" xfId="11" applyNumberFormat="1" applyFont="1" applyFill="1" applyBorder="1" applyAlignment="1" applyProtection="1">
      <alignment horizontal="left" vertical="center" wrapText="1"/>
    </xf>
    <xf numFmtId="180" fontId="1" fillId="3" borderId="33" xfId="11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Alignment="1" applyProtection="1">
      <alignment vertical="center" wrapText="1"/>
    </xf>
    <xf numFmtId="0" fontId="5" fillId="2" borderId="0" xfId="0" applyFont="1" applyFill="1" applyAlignment="1" applyProtection="1">
      <alignment horizontal="right" vertical="center" wrapText="1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wrapText="1"/>
    </xf>
    <xf numFmtId="0" fontId="7" fillId="2" borderId="34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/>
    </xf>
    <xf numFmtId="9" fontId="1" fillId="3" borderId="19" xfId="0" applyNumberFormat="1" applyFont="1" applyFill="1" applyBorder="1" applyAlignment="1" applyProtection="1">
      <alignment horizontal="center" vertical="center"/>
    </xf>
    <xf numFmtId="0" fontId="4" fillId="0" borderId="35" xfId="0" applyFont="1" applyFill="1" applyBorder="1" applyAlignment="1" applyProtection="1">
      <alignment horizontal="center" vertical="center" wrapText="1"/>
    </xf>
    <xf numFmtId="0" fontId="1" fillId="0" borderId="36" xfId="0" applyFont="1" applyFill="1" applyBorder="1" applyAlignment="1" applyProtection="1">
      <alignment horizontal="center" vertical="center" wrapText="1"/>
    </xf>
    <xf numFmtId="0" fontId="1" fillId="0" borderId="37" xfId="0" applyFont="1" applyFill="1" applyBorder="1" applyAlignment="1" applyProtection="1">
      <alignment horizontal="center" vertical="center" wrapText="1"/>
    </xf>
    <xf numFmtId="0" fontId="4" fillId="0" borderId="22" xfId="0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38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39" xfId="0" applyNumberFormat="1" applyFont="1" applyFill="1" applyBorder="1" applyAlignment="1" applyProtection="1">
      <alignment horizontal="center" vertical="center"/>
    </xf>
    <xf numFmtId="0" fontId="4" fillId="2" borderId="40" xfId="0" applyFont="1" applyFill="1" applyBorder="1" applyAlignment="1" applyProtection="1">
      <alignment horizontal="center" vertical="center" wrapText="1"/>
    </xf>
    <xf numFmtId="0" fontId="4" fillId="2" borderId="41" xfId="0" applyFont="1" applyFill="1" applyBorder="1" applyAlignment="1" applyProtection="1">
      <alignment horizontal="center" vertical="center" wrapText="1"/>
    </xf>
    <xf numFmtId="0" fontId="4" fillId="2" borderId="42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39" xfId="0" applyFont="1" applyFill="1" applyBorder="1" applyAlignment="1" applyProtection="1">
      <alignment horizontal="center"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NumberFormat="1" applyFont="1" applyFill="1">
      <alignment vertical="center"/>
    </xf>
    <xf numFmtId="0" fontId="8" fillId="4" borderId="43" xfId="0" applyFont="1" applyFill="1" applyBorder="1" applyAlignment="1">
      <alignment horizontal="center" vertical="center"/>
    </xf>
    <xf numFmtId="0" fontId="9" fillId="4" borderId="44" xfId="0" applyFont="1" applyFill="1" applyBorder="1" applyAlignment="1">
      <alignment horizontal="center" vertical="center"/>
    </xf>
    <xf numFmtId="0" fontId="9" fillId="4" borderId="45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1" fillId="4" borderId="19" xfId="0" applyFont="1" applyFill="1" applyBorder="1">
      <alignment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center" vertical="center"/>
    </xf>
    <xf numFmtId="0" fontId="4" fillId="4" borderId="19" xfId="0" applyFont="1" applyFill="1" applyBorder="1" applyAlignment="1" applyProtection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4" fillId="4" borderId="19" xfId="0" applyFont="1" applyFill="1" applyBorder="1">
      <alignment vertical="center"/>
    </xf>
    <xf numFmtId="176" fontId="1" fillId="0" borderId="19" xfId="0" applyNumberFormat="1" applyFont="1" applyBorder="1" applyAlignment="1" applyProtection="1">
      <alignment horizontal="center" vertical="center"/>
      <protection locked="0"/>
    </xf>
    <xf numFmtId="0" fontId="1" fillId="2" borderId="46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center"/>
    </xf>
    <xf numFmtId="176" fontId="1" fillId="0" borderId="46" xfId="0" applyNumberFormat="1" applyFont="1" applyBorder="1" applyAlignment="1" applyProtection="1">
      <alignment horizontal="center" vertical="center"/>
      <protection locked="0"/>
    </xf>
    <xf numFmtId="0" fontId="1" fillId="4" borderId="19" xfId="0" applyFont="1" applyFill="1" applyBorder="1" applyAlignment="1">
      <alignment horizontal="center" vertical="center"/>
    </xf>
    <xf numFmtId="176" fontId="1" fillId="4" borderId="46" xfId="0" applyNumberFormat="1" applyFont="1" applyFill="1" applyBorder="1" applyAlignment="1" applyProtection="1">
      <alignment horizontal="center" vertical="center"/>
    </xf>
    <xf numFmtId="176" fontId="1" fillId="4" borderId="39" xfId="0" applyNumberFormat="1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4" borderId="46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1" fillId="3" borderId="43" xfId="0" applyFont="1" applyFill="1" applyBorder="1" applyAlignment="1" applyProtection="1">
      <alignment horizontal="center" vertical="center"/>
    </xf>
    <xf numFmtId="0" fontId="12" fillId="3" borderId="44" xfId="0" applyFont="1" applyFill="1" applyBorder="1" applyAlignment="1" applyProtection="1">
      <alignment horizontal="center" vertical="center"/>
    </xf>
    <xf numFmtId="0" fontId="12" fillId="2" borderId="44" xfId="0" applyFont="1" applyFill="1" applyBorder="1" applyAlignment="1" applyProtection="1">
      <alignment horizontal="center" vertical="center"/>
      <protection locked="0"/>
    </xf>
    <xf numFmtId="0" fontId="12" fillId="2" borderId="45" xfId="0" applyFont="1" applyFill="1" applyBorder="1" applyAlignment="1" applyProtection="1">
      <alignment horizontal="center" vertical="center"/>
      <protection locked="0"/>
    </xf>
    <xf numFmtId="0" fontId="11" fillId="3" borderId="18" xfId="0" applyFont="1" applyFill="1" applyBorder="1" applyAlignment="1" applyProtection="1">
      <alignment horizontal="center" vertical="center" wrapText="1"/>
    </xf>
    <xf numFmtId="0" fontId="12" fillId="3" borderId="19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</xf>
    <xf numFmtId="0" fontId="6" fillId="0" borderId="46" xfId="0" applyFont="1" applyFill="1" applyBorder="1" applyAlignment="1" applyProtection="1">
      <alignment horizontal="center" vertical="center" wrapText="1"/>
      <protection locked="0"/>
    </xf>
    <xf numFmtId="0" fontId="11" fillId="3" borderId="18" xfId="0" applyFont="1" applyFill="1" applyBorder="1" applyAlignment="1" applyProtection="1">
      <alignment horizontal="center" vertical="center"/>
    </xf>
    <xf numFmtId="0" fontId="12" fillId="3" borderId="19" xfId="0" applyFont="1" applyFill="1" applyBorder="1" applyAlignment="1" applyProtection="1">
      <alignment horizontal="center" vertical="center"/>
    </xf>
    <xf numFmtId="0" fontId="12" fillId="3" borderId="46" xfId="0" applyFont="1" applyFill="1" applyBorder="1" applyAlignment="1" applyProtection="1">
      <alignment horizontal="center" vertical="center"/>
    </xf>
    <xf numFmtId="0" fontId="12" fillId="3" borderId="17" xfId="0" applyFont="1" applyFill="1" applyBorder="1" applyAlignment="1" applyProtection="1">
      <alignment horizontal="center" vertical="center"/>
    </xf>
    <xf numFmtId="0" fontId="12" fillId="3" borderId="47" xfId="0" applyFont="1" applyFill="1" applyBorder="1" applyAlignment="1" applyProtection="1">
      <alignment horizontal="center" vertical="center"/>
    </xf>
    <xf numFmtId="0" fontId="11" fillId="3" borderId="19" xfId="0" applyFont="1" applyFill="1" applyBorder="1" applyAlignment="1" applyProtection="1">
      <alignment horizontal="center" vertical="center"/>
    </xf>
    <xf numFmtId="0" fontId="11" fillId="3" borderId="46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46" xfId="0" applyFont="1" applyFill="1" applyBorder="1" applyAlignment="1" applyProtection="1">
      <alignment horizontal="center" vertical="center"/>
      <protection locked="0"/>
    </xf>
    <xf numFmtId="0" fontId="11" fillId="3" borderId="7" xfId="0" applyFont="1" applyFill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6" fillId="0" borderId="39" xfId="0" applyFont="1" applyFill="1" applyBorder="1" applyAlignment="1" applyProtection="1">
      <alignment horizontal="center" vertical="center"/>
      <protection locked="0"/>
    </xf>
    <xf numFmtId="0" fontId="11" fillId="3" borderId="44" xfId="0" applyFont="1" applyFill="1" applyBorder="1" applyAlignment="1" applyProtection="1">
      <alignment horizontal="center" vertical="center"/>
    </xf>
    <xf numFmtId="0" fontId="11" fillId="3" borderId="45" xfId="0" applyFont="1" applyFill="1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left" vertical="center"/>
    </xf>
    <xf numFmtId="0" fontId="11" fillId="3" borderId="19" xfId="0" applyFont="1" applyFill="1" applyBorder="1" applyAlignment="1" applyProtection="1">
      <alignment horizontal="left" vertical="center"/>
    </xf>
    <xf numFmtId="0" fontId="12" fillId="3" borderId="19" xfId="0" applyFont="1" applyFill="1" applyBorder="1" applyAlignment="1" applyProtection="1">
      <alignment horizontal="left" vertical="center"/>
    </xf>
    <xf numFmtId="176" fontId="6" fillId="3" borderId="19" xfId="0" applyNumberFormat="1" applyFont="1" applyFill="1" applyBorder="1" applyAlignment="1" applyProtection="1">
      <alignment horizontal="center" vertical="center"/>
    </xf>
    <xf numFmtId="0" fontId="6" fillId="3" borderId="46" xfId="0" applyFont="1" applyFill="1" applyBorder="1" applyAlignment="1" applyProtection="1">
      <alignment vertical="center"/>
    </xf>
    <xf numFmtId="0" fontId="6" fillId="3" borderId="18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vertical="center"/>
    </xf>
    <xf numFmtId="0" fontId="6" fillId="3" borderId="19" xfId="0" applyFont="1" applyFill="1" applyBorder="1" applyAlignment="1" applyProtection="1">
      <alignment vertical="center"/>
    </xf>
    <xf numFmtId="0" fontId="5" fillId="3" borderId="46" xfId="0" applyFont="1" applyFill="1" applyBorder="1" applyAlignment="1" applyProtection="1">
      <alignment vertical="center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176" fontId="6" fillId="2" borderId="19" xfId="0" applyNumberFormat="1" applyFont="1" applyFill="1" applyBorder="1" applyAlignment="1" applyProtection="1">
      <alignment horizontal="center" vertical="center"/>
      <protection locked="0"/>
    </xf>
    <xf numFmtId="0" fontId="6" fillId="3" borderId="46" xfId="0" applyFont="1" applyFill="1" applyBorder="1" applyAlignment="1" applyProtection="1">
      <alignment horizontal="left" vertical="center" wrapText="1"/>
    </xf>
    <xf numFmtId="181" fontId="6" fillId="2" borderId="19" xfId="0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left" vertical="center"/>
    </xf>
    <xf numFmtId="0" fontId="6" fillId="3" borderId="46" xfId="0" applyFont="1" applyFill="1" applyBorder="1" applyAlignment="1" applyProtection="1">
      <alignment horizontal="left" vertical="center"/>
    </xf>
    <xf numFmtId="179" fontId="6" fillId="0" borderId="26" xfId="11" applyNumberFormat="1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left" vertical="center"/>
    </xf>
    <xf numFmtId="176" fontId="6" fillId="3" borderId="19" xfId="0" applyNumberFormat="1" applyFont="1" applyFill="1" applyBorder="1" applyAlignment="1" applyProtection="1">
      <alignment horizontal="center" vertical="center"/>
      <protection locked="0"/>
    </xf>
    <xf numFmtId="0" fontId="6" fillId="3" borderId="26" xfId="0" applyFont="1" applyFill="1" applyBorder="1" applyAlignment="1" applyProtection="1">
      <alignment horizontal="left" vertical="center"/>
    </xf>
    <xf numFmtId="0" fontId="5" fillId="3" borderId="19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176" fontId="6" fillId="0" borderId="19" xfId="0" applyNumberFormat="1" applyFont="1" applyFill="1" applyBorder="1" applyAlignment="1" applyProtection="1">
      <alignment horizontal="center" vertical="center"/>
      <protection locked="0"/>
    </xf>
    <xf numFmtId="0" fontId="5" fillId="3" borderId="48" xfId="0" applyFont="1" applyFill="1" applyBorder="1" applyAlignment="1" applyProtection="1">
      <alignment horizontal="left" vertical="center" wrapText="1"/>
    </xf>
    <xf numFmtId="0" fontId="6" fillId="3" borderId="49" xfId="0" applyFont="1" applyFill="1" applyBorder="1" applyAlignment="1" applyProtection="1">
      <alignment horizontal="left" vertical="center" wrapText="1"/>
    </xf>
    <xf numFmtId="0" fontId="6" fillId="3" borderId="38" xfId="0" applyFont="1" applyFill="1" applyBorder="1" applyAlignment="1" applyProtection="1">
      <alignment horizontal="left" vertical="center" wrapText="1"/>
    </xf>
    <xf numFmtId="0" fontId="5" fillId="3" borderId="46" xfId="0" applyFont="1" applyFill="1" applyBorder="1" applyAlignment="1" applyProtection="1">
      <alignment vertical="center" wrapText="1"/>
    </xf>
    <xf numFmtId="0" fontId="6" fillId="3" borderId="46" xfId="0" applyFont="1" applyFill="1" applyBorder="1" applyAlignment="1" applyProtection="1">
      <alignment vertical="center" wrapText="1"/>
    </xf>
    <xf numFmtId="0" fontId="5" fillId="3" borderId="26" xfId="0" applyFont="1" applyFill="1" applyBorder="1" applyAlignment="1" applyProtection="1">
      <alignment horizontal="left" vertical="center"/>
    </xf>
    <xf numFmtId="0" fontId="6" fillId="3" borderId="47" xfId="0" applyFont="1" applyFill="1" applyBorder="1" applyAlignment="1" applyProtection="1">
      <alignment horizontal="left" vertical="center"/>
    </xf>
    <xf numFmtId="176" fontId="6" fillId="0" borderId="19" xfId="0" applyNumberFormat="1" applyFont="1" applyFill="1" applyBorder="1" applyAlignment="1" applyProtection="1">
      <alignment horizontal="center" vertical="center"/>
    </xf>
    <xf numFmtId="176" fontId="6" fillId="2" borderId="19" xfId="0" applyNumberFormat="1" applyFont="1" applyFill="1" applyBorder="1" applyAlignment="1" applyProtection="1">
      <alignment horizontal="center" vertical="center"/>
    </xf>
    <xf numFmtId="0" fontId="5" fillId="3" borderId="43" xfId="0" applyFont="1" applyFill="1" applyBorder="1" applyAlignment="1" applyProtection="1">
      <alignment horizontal="center" vertical="center" wrapText="1"/>
    </xf>
    <xf numFmtId="0" fontId="6" fillId="3" borderId="44" xfId="0" applyFont="1" applyFill="1" applyBorder="1" applyAlignment="1" applyProtection="1">
      <alignment horizontal="left" vertical="center"/>
    </xf>
    <xf numFmtId="0" fontId="11" fillId="3" borderId="44" xfId="0" applyFont="1" applyFill="1" applyBorder="1" applyAlignment="1" applyProtection="1">
      <alignment horizontal="left" vertical="center"/>
    </xf>
    <xf numFmtId="0" fontId="12" fillId="3" borderId="44" xfId="0" applyFont="1" applyFill="1" applyBorder="1" applyAlignment="1" applyProtection="1">
      <alignment horizontal="left" vertical="center"/>
    </xf>
    <xf numFmtId="176" fontId="6" fillId="3" borderId="44" xfId="0" applyNumberFormat="1" applyFont="1" applyFill="1" applyBorder="1" applyAlignment="1" applyProtection="1">
      <alignment horizontal="center" vertical="center"/>
    </xf>
    <xf numFmtId="0" fontId="6" fillId="3" borderId="45" xfId="0" applyFont="1" applyFill="1" applyBorder="1" applyAlignment="1" applyProtection="1">
      <alignment vertical="center"/>
    </xf>
    <xf numFmtId="176" fontId="6" fillId="0" borderId="26" xfId="11" applyNumberFormat="1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vertical="center"/>
    </xf>
    <xf numFmtId="0" fontId="11" fillId="3" borderId="50" xfId="0" applyFont="1" applyFill="1" applyBorder="1" applyAlignment="1" applyProtection="1">
      <alignment horizontal="center" vertical="center"/>
    </xf>
    <xf numFmtId="0" fontId="12" fillId="3" borderId="51" xfId="0" applyFont="1" applyFill="1" applyBorder="1" applyAlignment="1" applyProtection="1">
      <alignment horizontal="center" vertical="center"/>
    </xf>
    <xf numFmtId="0" fontId="11" fillId="3" borderId="52" xfId="0" applyFont="1" applyFill="1" applyBorder="1" applyAlignment="1" applyProtection="1">
      <alignment horizontal="left" vertical="center"/>
    </xf>
    <xf numFmtId="0" fontId="12" fillId="3" borderId="53" xfId="0" applyFont="1" applyFill="1" applyBorder="1" applyAlignment="1" applyProtection="1">
      <alignment horizontal="left" vertical="center"/>
    </xf>
    <xf numFmtId="176" fontId="12" fillId="3" borderId="51" xfId="0" applyNumberFormat="1" applyFont="1" applyFill="1" applyBorder="1" applyAlignment="1" applyProtection="1">
      <alignment vertical="center"/>
    </xf>
    <xf numFmtId="0" fontId="6" fillId="3" borderId="54" xfId="0" applyFont="1" applyFill="1" applyBorder="1" applyAlignment="1" applyProtection="1">
      <alignment vertical="center"/>
    </xf>
    <xf numFmtId="0" fontId="6" fillId="2" borderId="3" xfId="0" applyFont="1" applyFill="1" applyBorder="1" applyAlignment="1" applyProtection="1">
      <alignment vertical="center"/>
    </xf>
    <xf numFmtId="0" fontId="6" fillId="2" borderId="4" xfId="0" applyFont="1" applyFill="1" applyBorder="1" applyAlignment="1" applyProtection="1">
      <alignment vertical="center"/>
    </xf>
    <xf numFmtId="0" fontId="6" fillId="2" borderId="5" xfId="0" applyFont="1" applyFill="1" applyBorder="1" applyAlignment="1" applyProtection="1">
      <alignment vertical="center"/>
    </xf>
    <xf numFmtId="0" fontId="5" fillId="2" borderId="55" xfId="0" applyFont="1" applyFill="1" applyBorder="1" applyAlignment="1" applyProtection="1">
      <alignment horizontal="right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6" xfId="0" applyFont="1" applyFill="1" applyBorder="1" applyAlignment="1" applyProtection="1">
      <alignment vertical="center"/>
    </xf>
    <xf numFmtId="0" fontId="6" fillId="2" borderId="55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left" vertical="center" wrapText="1"/>
    </xf>
    <xf numFmtId="0" fontId="6" fillId="2" borderId="16" xfId="0" applyFont="1" applyFill="1" applyBorder="1" applyAlignment="1" applyProtection="1">
      <alignment horizontal="left" vertical="center" wrapText="1"/>
    </xf>
    <xf numFmtId="0" fontId="6" fillId="2" borderId="56" xfId="0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vertical="center"/>
    </xf>
    <xf numFmtId="0" fontId="6" fillId="2" borderId="33" xfId="0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109"/>
  <sheetViews>
    <sheetView tabSelected="1" view="pageBreakPreview" zoomScaleNormal="100" zoomScaleSheetLayoutView="100" workbookViewId="0">
      <selection activeCell="F7" sqref="F7"/>
    </sheetView>
  </sheetViews>
  <sheetFormatPr defaultColWidth="9" defaultRowHeight="15" outlineLevelCol="6"/>
  <cols>
    <col min="1" max="1" width="23.6333333333333" style="54" customWidth="1"/>
    <col min="2" max="2" width="9.63333333333333" style="54" customWidth="1"/>
    <col min="3" max="3" width="31.0916666666667" style="54" customWidth="1"/>
    <col min="4" max="4" width="17.6333333333333" style="54" customWidth="1"/>
    <col min="5" max="5" width="19.25" style="54" customWidth="1"/>
    <col min="6" max="6" width="66.375" style="54" customWidth="1"/>
    <col min="7" max="16384" width="9" style="54"/>
  </cols>
  <sheetData>
    <row r="1" s="103" customFormat="1" ht="52" customHeight="1" spans="1:6">
      <c r="A1" s="104" t="s">
        <v>0</v>
      </c>
      <c r="B1" s="104"/>
      <c r="C1" s="104"/>
      <c r="D1" s="104"/>
      <c r="E1" s="104"/>
      <c r="F1" s="105"/>
    </row>
    <row r="2" s="103" customFormat="1" ht="26.15" customHeight="1" spans="1:6">
      <c r="A2" s="106" t="s">
        <v>1</v>
      </c>
      <c r="B2" s="107"/>
      <c r="C2" s="108"/>
      <c r="D2" s="108"/>
      <c r="E2" s="108"/>
      <c r="F2" s="109"/>
    </row>
    <row r="3" s="103" customFormat="1" ht="26.15" customHeight="1" spans="1:6">
      <c r="A3" s="110" t="s">
        <v>2</v>
      </c>
      <c r="B3" s="111"/>
      <c r="C3" s="112"/>
      <c r="D3" s="113" t="s">
        <v>3</v>
      </c>
      <c r="E3" s="111"/>
      <c r="F3" s="114"/>
    </row>
    <row r="4" s="103" customFormat="1" ht="26.5" customHeight="1" spans="1:6">
      <c r="A4" s="115" t="s">
        <v>4</v>
      </c>
      <c r="B4" s="116"/>
      <c r="C4" s="116"/>
      <c r="D4" s="116"/>
      <c r="E4" s="116"/>
      <c r="F4" s="117"/>
    </row>
    <row r="5" s="103" customFormat="1" ht="18" customHeight="1" spans="1:6">
      <c r="A5" s="118"/>
      <c r="B5" s="119"/>
      <c r="C5" s="120" t="s">
        <v>5</v>
      </c>
      <c r="D5" s="120" t="s">
        <v>6</v>
      </c>
      <c r="E5" s="116"/>
      <c r="F5" s="121" t="s">
        <v>7</v>
      </c>
    </row>
    <row r="6" s="103" customFormat="1" ht="19.5" customHeight="1" spans="1:6">
      <c r="A6" s="115" t="s">
        <v>8</v>
      </c>
      <c r="B6" s="116"/>
      <c r="C6" s="122"/>
      <c r="D6" s="122"/>
      <c r="E6" s="122"/>
      <c r="F6" s="123"/>
    </row>
    <row r="7" s="103" customFormat="1" ht="19.5" customHeight="1" spans="1:6">
      <c r="A7" s="124" t="s">
        <v>9</v>
      </c>
      <c r="B7" s="125"/>
      <c r="C7" s="126"/>
      <c r="D7" s="126"/>
      <c r="E7" s="126"/>
      <c r="F7" s="127"/>
    </row>
    <row r="8" ht="26.5" customHeight="1" spans="1:6">
      <c r="A8" s="106" t="s">
        <v>10</v>
      </c>
      <c r="B8" s="107"/>
      <c r="C8" s="107"/>
      <c r="D8" s="107"/>
      <c r="E8" s="128" t="s">
        <v>11</v>
      </c>
      <c r="F8" s="129" t="s">
        <v>12</v>
      </c>
    </row>
    <row r="9" ht="18" customHeight="1" spans="1:6">
      <c r="A9" s="130" t="s">
        <v>13</v>
      </c>
      <c r="B9" s="131">
        <v>1</v>
      </c>
      <c r="C9" s="132" t="s">
        <v>14</v>
      </c>
      <c r="D9" s="133"/>
      <c r="E9" s="134" t="e">
        <f>E10+E23+E30</f>
        <v>#DIV/0!</v>
      </c>
      <c r="F9" s="135" t="s">
        <v>15</v>
      </c>
    </row>
    <row r="10" ht="18.75" spans="1:6">
      <c r="A10" s="136"/>
      <c r="B10" s="131">
        <v>1.1</v>
      </c>
      <c r="C10" s="137" t="s">
        <v>16</v>
      </c>
      <c r="D10" s="138"/>
      <c r="E10" s="134">
        <f>(E11*E12*E13*E14*44/12+E15*E16*E17*E18*44/12+E19*E20*E21*E22*44/12)/100</f>
        <v>0</v>
      </c>
      <c r="F10" s="139" t="s">
        <v>17</v>
      </c>
    </row>
    <row r="11" ht="15.75" spans="1:6">
      <c r="A11" s="136"/>
      <c r="B11" s="131" t="s">
        <v>18</v>
      </c>
      <c r="C11" s="137" t="s">
        <v>19</v>
      </c>
      <c r="D11" s="140" t="s">
        <v>20</v>
      </c>
      <c r="E11" s="141"/>
      <c r="F11" s="135"/>
    </row>
    <row r="12" ht="15.75" spans="1:6">
      <c r="A12" s="136"/>
      <c r="B12" s="131"/>
      <c r="C12" s="137" t="s">
        <v>21</v>
      </c>
      <c r="D12" s="140"/>
      <c r="E12" s="141"/>
      <c r="F12" s="142"/>
    </row>
    <row r="13" spans="1:6">
      <c r="A13" s="136"/>
      <c r="B13" s="131"/>
      <c r="C13" s="137" t="s">
        <v>22</v>
      </c>
      <c r="D13" s="140"/>
      <c r="E13" s="143"/>
      <c r="F13" s="142"/>
    </row>
    <row r="14" spans="1:6">
      <c r="A14" s="136"/>
      <c r="B14" s="131"/>
      <c r="C14" s="138" t="s">
        <v>23</v>
      </c>
      <c r="D14" s="140"/>
      <c r="E14" s="141"/>
      <c r="F14" s="142"/>
    </row>
    <row r="15" ht="15.75" spans="1:7">
      <c r="A15" s="136"/>
      <c r="B15" s="131" t="s">
        <v>24</v>
      </c>
      <c r="C15" s="137" t="s">
        <v>19</v>
      </c>
      <c r="D15" s="140" t="s">
        <v>20</v>
      </c>
      <c r="E15" s="141"/>
      <c r="F15" s="135"/>
      <c r="G15" s="144"/>
    </row>
    <row r="16" ht="15.75" spans="1:6">
      <c r="A16" s="136"/>
      <c r="B16" s="131"/>
      <c r="C16" s="137" t="s">
        <v>21</v>
      </c>
      <c r="D16" s="140"/>
      <c r="E16" s="141"/>
      <c r="F16" s="145"/>
    </row>
    <row r="17" spans="1:6">
      <c r="A17" s="136"/>
      <c r="B17" s="131"/>
      <c r="C17" s="137" t="s">
        <v>22</v>
      </c>
      <c r="D17" s="140"/>
      <c r="E17" s="143"/>
      <c r="F17" s="145"/>
    </row>
    <row r="18" spans="1:6">
      <c r="A18" s="136"/>
      <c r="B18" s="131"/>
      <c r="C18" s="138" t="s">
        <v>23</v>
      </c>
      <c r="D18" s="140"/>
      <c r="E18" s="141"/>
      <c r="F18" s="145"/>
    </row>
    <row r="19" ht="15.75" spans="1:6">
      <c r="A19" s="136"/>
      <c r="B19" s="131" t="s">
        <v>25</v>
      </c>
      <c r="C19" s="137" t="s">
        <v>19</v>
      </c>
      <c r="D19" s="140" t="s">
        <v>20</v>
      </c>
      <c r="E19" s="141"/>
      <c r="F19" s="135"/>
    </row>
    <row r="20" ht="15.75" spans="1:6">
      <c r="A20" s="136"/>
      <c r="B20" s="131"/>
      <c r="C20" s="137" t="s">
        <v>21</v>
      </c>
      <c r="D20" s="140"/>
      <c r="E20" s="141"/>
      <c r="F20" s="145"/>
    </row>
    <row r="21" spans="1:6">
      <c r="A21" s="136"/>
      <c r="B21" s="131"/>
      <c r="C21" s="137" t="s">
        <v>22</v>
      </c>
      <c r="D21" s="140"/>
      <c r="E21" s="143"/>
      <c r="F21" s="145"/>
    </row>
    <row r="22" spans="1:6">
      <c r="A22" s="136"/>
      <c r="B22" s="131"/>
      <c r="C22" s="138" t="s">
        <v>23</v>
      </c>
      <c r="D22" s="140"/>
      <c r="E22" s="146"/>
      <c r="F22" s="145"/>
    </row>
    <row r="23" ht="18.75" spans="1:6">
      <c r="A23" s="136"/>
      <c r="B23" s="131">
        <v>1.2</v>
      </c>
      <c r="C23" s="147" t="s">
        <v>26</v>
      </c>
      <c r="D23" s="131"/>
      <c r="E23" s="134" t="e">
        <f>E24*E29</f>
        <v>#DIV/0!</v>
      </c>
      <c r="F23" s="139" t="s">
        <v>27</v>
      </c>
    </row>
    <row r="24" ht="15.75" spans="1:6">
      <c r="A24" s="136"/>
      <c r="B24" s="131" t="s">
        <v>28</v>
      </c>
      <c r="C24" s="147" t="s">
        <v>29</v>
      </c>
      <c r="D24" s="131"/>
      <c r="E24" s="148">
        <f>E25+E26+E27+E28</f>
        <v>0</v>
      </c>
      <c r="F24" s="139" t="s">
        <v>30</v>
      </c>
    </row>
    <row r="25" spans="1:6">
      <c r="A25" s="136"/>
      <c r="B25" s="149" t="s">
        <v>31</v>
      </c>
      <c r="C25" s="150" t="s">
        <v>32</v>
      </c>
      <c r="D25" s="151"/>
      <c r="E25" s="152"/>
      <c r="F25" s="153" t="s">
        <v>33</v>
      </c>
    </row>
    <row r="26" ht="16.5" customHeight="1" spans="1:6">
      <c r="A26" s="136"/>
      <c r="B26" s="149" t="s">
        <v>34</v>
      </c>
      <c r="C26" s="150" t="s">
        <v>35</v>
      </c>
      <c r="D26" s="151"/>
      <c r="E26" s="152"/>
      <c r="F26" s="154"/>
    </row>
    <row r="27" spans="1:6">
      <c r="A27" s="136"/>
      <c r="B27" s="149" t="s">
        <v>36</v>
      </c>
      <c r="C27" s="150" t="s">
        <v>37</v>
      </c>
      <c r="D27" s="151"/>
      <c r="E27" s="152"/>
      <c r="F27" s="154"/>
    </row>
    <row r="28" spans="1:6">
      <c r="A28" s="136"/>
      <c r="B28" s="149" t="s">
        <v>38</v>
      </c>
      <c r="C28" s="150" t="s">
        <v>39</v>
      </c>
      <c r="D28" s="151"/>
      <c r="E28" s="152"/>
      <c r="F28" s="155"/>
    </row>
    <row r="29" ht="62.25" spans="1:6">
      <c r="A29" s="136"/>
      <c r="B29" s="131" t="s">
        <v>40</v>
      </c>
      <c r="C29" s="147" t="s">
        <v>41</v>
      </c>
      <c r="D29" s="131"/>
      <c r="E29" s="134" t="e">
        <f>电力、热力排放因子计算!E8</f>
        <v>#DIV/0!</v>
      </c>
      <c r="F29" s="156" t="s">
        <v>42</v>
      </c>
    </row>
    <row r="30" ht="18.75" spans="1:6">
      <c r="A30" s="136"/>
      <c r="B30" s="131">
        <v>1.3</v>
      </c>
      <c r="C30" s="147" t="s">
        <v>43</v>
      </c>
      <c r="D30" s="131"/>
      <c r="E30" s="134" t="e">
        <f>E31*E32</f>
        <v>#DIV/0!</v>
      </c>
      <c r="F30" s="139" t="s">
        <v>27</v>
      </c>
    </row>
    <row r="31" ht="15.75" spans="1:6">
      <c r="A31" s="136"/>
      <c r="B31" s="131" t="s">
        <v>44</v>
      </c>
      <c r="C31" s="147" t="s">
        <v>45</v>
      </c>
      <c r="D31" s="131"/>
      <c r="E31" s="148">
        <f>电力、热力排放因子计算!H4+电力、热力排放因子计算!H5+电力、热力排放因子计算!H6</f>
        <v>0</v>
      </c>
      <c r="F31" s="139" t="s">
        <v>46</v>
      </c>
    </row>
    <row r="32" ht="77.25" spans="1:6">
      <c r="A32" s="136"/>
      <c r="B32" s="131" t="s">
        <v>47</v>
      </c>
      <c r="C32" s="147" t="s">
        <v>48</v>
      </c>
      <c r="D32" s="131"/>
      <c r="E32" s="134" t="e">
        <f>电力、热力排放因子计算!I7</f>
        <v>#DIV/0!</v>
      </c>
      <c r="F32" s="156" t="s">
        <v>49</v>
      </c>
    </row>
    <row r="33" ht="30" spans="1:6">
      <c r="A33" s="136"/>
      <c r="B33" s="131">
        <v>2</v>
      </c>
      <c r="C33" s="147" t="s">
        <v>50</v>
      </c>
      <c r="D33" s="131"/>
      <c r="E33" s="141"/>
      <c r="F33" s="157" t="s">
        <v>51</v>
      </c>
    </row>
    <row r="34" spans="1:6">
      <c r="A34" s="136"/>
      <c r="B34" s="131">
        <v>2.1</v>
      </c>
      <c r="C34" s="158" t="s">
        <v>52</v>
      </c>
      <c r="D34" s="159"/>
      <c r="E34" s="160"/>
      <c r="F34" s="156" t="s">
        <v>53</v>
      </c>
    </row>
    <row r="35" spans="1:6">
      <c r="A35" s="136"/>
      <c r="B35" s="131">
        <v>2.2</v>
      </c>
      <c r="C35" s="158" t="s">
        <v>54</v>
      </c>
      <c r="D35" s="159"/>
      <c r="E35" s="160"/>
      <c r="F35" s="157"/>
    </row>
    <row r="36" spans="1:6">
      <c r="A36" s="136"/>
      <c r="B36" s="131">
        <v>2.3</v>
      </c>
      <c r="C36" s="158" t="s">
        <v>55</v>
      </c>
      <c r="D36" s="159"/>
      <c r="E36" s="160"/>
      <c r="F36" s="157"/>
    </row>
    <row r="37" spans="1:6">
      <c r="A37" s="136"/>
      <c r="B37" s="131">
        <v>2.4</v>
      </c>
      <c r="C37" s="158" t="s">
        <v>56</v>
      </c>
      <c r="D37" s="159"/>
      <c r="E37" s="160"/>
      <c r="F37" s="157"/>
    </row>
    <row r="38" ht="15.75" spans="1:6">
      <c r="A38" s="136"/>
      <c r="B38" s="131">
        <v>3</v>
      </c>
      <c r="C38" s="158" t="s">
        <v>57</v>
      </c>
      <c r="D38" s="159"/>
      <c r="E38" s="161"/>
      <c r="F38" s="157"/>
    </row>
    <row r="39" ht="18" spans="1:6">
      <c r="A39" s="162" t="s">
        <v>58</v>
      </c>
      <c r="B39" s="163">
        <v>1</v>
      </c>
      <c r="C39" s="164" t="s">
        <v>14</v>
      </c>
      <c r="D39" s="165"/>
      <c r="E39" s="166" t="e">
        <f>E40+E53+E60</f>
        <v>#DIV/0!</v>
      </c>
      <c r="F39" s="167" t="s">
        <v>15</v>
      </c>
    </row>
    <row r="40" ht="18.75" spans="1:6">
      <c r="A40" s="136"/>
      <c r="B40" s="131">
        <v>1.1</v>
      </c>
      <c r="C40" s="137" t="s">
        <v>16</v>
      </c>
      <c r="D40" s="138"/>
      <c r="E40" s="134">
        <f>(E41*E42*E43*E44*44/12+E45*E46*E47*E48*44/12+E49*E50*E51*E52*44/12)/100</f>
        <v>0</v>
      </c>
      <c r="F40" s="139" t="s">
        <v>17</v>
      </c>
    </row>
    <row r="41" ht="16" customHeight="1" spans="1:6">
      <c r="A41" s="136"/>
      <c r="B41" s="131" t="s">
        <v>18</v>
      </c>
      <c r="C41" s="137" t="s">
        <v>19</v>
      </c>
      <c r="D41" s="140" t="s">
        <v>20</v>
      </c>
      <c r="E41" s="141"/>
      <c r="F41" s="135"/>
    </row>
    <row r="42" ht="15.75" spans="1:6">
      <c r="A42" s="136"/>
      <c r="B42" s="131"/>
      <c r="C42" s="137" t="s">
        <v>21</v>
      </c>
      <c r="D42" s="140"/>
      <c r="E42" s="141"/>
      <c r="F42" s="142"/>
    </row>
    <row r="43" spans="1:6">
      <c r="A43" s="136"/>
      <c r="B43" s="131"/>
      <c r="C43" s="137" t="s">
        <v>22</v>
      </c>
      <c r="D43" s="140"/>
      <c r="E43" s="143"/>
      <c r="F43" s="142"/>
    </row>
    <row r="44" spans="1:6">
      <c r="A44" s="136"/>
      <c r="B44" s="131"/>
      <c r="C44" s="138" t="s">
        <v>23</v>
      </c>
      <c r="D44" s="140"/>
      <c r="E44" s="141"/>
      <c r="F44" s="142"/>
    </row>
    <row r="45" ht="15.75" spans="1:6">
      <c r="A45" s="136"/>
      <c r="B45" s="131" t="s">
        <v>24</v>
      </c>
      <c r="C45" s="137" t="s">
        <v>19</v>
      </c>
      <c r="D45" s="140" t="s">
        <v>20</v>
      </c>
      <c r="E45" s="141"/>
      <c r="F45" s="135"/>
    </row>
    <row r="46" ht="15.75" spans="1:6">
      <c r="A46" s="136"/>
      <c r="B46" s="131"/>
      <c r="C46" s="137" t="s">
        <v>21</v>
      </c>
      <c r="D46" s="140"/>
      <c r="E46" s="141"/>
      <c r="F46" s="145"/>
    </row>
    <row r="47" spans="1:6">
      <c r="A47" s="136"/>
      <c r="B47" s="131"/>
      <c r="C47" s="137" t="s">
        <v>22</v>
      </c>
      <c r="D47" s="140"/>
      <c r="E47" s="143"/>
      <c r="F47" s="145"/>
    </row>
    <row r="48" spans="1:6">
      <c r="A48" s="136"/>
      <c r="B48" s="131"/>
      <c r="C48" s="138" t="s">
        <v>23</v>
      </c>
      <c r="D48" s="140"/>
      <c r="E48" s="141"/>
      <c r="F48" s="145"/>
    </row>
    <row r="49" ht="15.75" spans="1:6">
      <c r="A49" s="136"/>
      <c r="B49" s="131" t="s">
        <v>25</v>
      </c>
      <c r="C49" s="137" t="s">
        <v>19</v>
      </c>
      <c r="D49" s="140" t="s">
        <v>20</v>
      </c>
      <c r="E49" s="141"/>
      <c r="F49" s="135"/>
    </row>
    <row r="50" ht="15.75" spans="1:6">
      <c r="A50" s="136"/>
      <c r="B50" s="131"/>
      <c r="C50" s="137" t="s">
        <v>21</v>
      </c>
      <c r="D50" s="140"/>
      <c r="E50" s="141"/>
      <c r="F50" s="145"/>
    </row>
    <row r="51" spans="1:6">
      <c r="A51" s="136"/>
      <c r="B51" s="131"/>
      <c r="C51" s="137" t="s">
        <v>22</v>
      </c>
      <c r="D51" s="140"/>
      <c r="E51" s="143"/>
      <c r="F51" s="145"/>
    </row>
    <row r="52" spans="1:6">
      <c r="A52" s="136"/>
      <c r="B52" s="131"/>
      <c r="C52" s="138" t="s">
        <v>23</v>
      </c>
      <c r="D52" s="140"/>
      <c r="E52" s="168"/>
      <c r="F52" s="145"/>
    </row>
    <row r="53" ht="18.75" spans="1:6">
      <c r="A53" s="136"/>
      <c r="B53" s="131">
        <v>1.2</v>
      </c>
      <c r="C53" s="147" t="s">
        <v>26</v>
      </c>
      <c r="D53" s="131"/>
      <c r="E53" s="134" t="e">
        <f>E54*E59</f>
        <v>#DIV/0!</v>
      </c>
      <c r="F53" s="139" t="s">
        <v>27</v>
      </c>
    </row>
    <row r="54" ht="15.75" spans="1:6">
      <c r="A54" s="136"/>
      <c r="B54" s="131" t="s">
        <v>28</v>
      </c>
      <c r="C54" s="147" t="s">
        <v>29</v>
      </c>
      <c r="D54" s="131"/>
      <c r="E54" s="148">
        <f>E55+E56+E57+E58</f>
        <v>0</v>
      </c>
      <c r="F54" s="139" t="s">
        <v>30</v>
      </c>
    </row>
    <row r="55" ht="14.15" customHeight="1" spans="1:6">
      <c r="A55" s="136"/>
      <c r="B55" s="149" t="s">
        <v>31</v>
      </c>
      <c r="C55" s="150" t="s">
        <v>32</v>
      </c>
      <c r="D55" s="151"/>
      <c r="E55" s="152"/>
      <c r="F55" s="153" t="s">
        <v>33</v>
      </c>
    </row>
    <row r="56" ht="14.15" customHeight="1" spans="1:6">
      <c r="A56" s="136"/>
      <c r="B56" s="149" t="s">
        <v>34</v>
      </c>
      <c r="C56" s="150" t="s">
        <v>35</v>
      </c>
      <c r="D56" s="151"/>
      <c r="E56" s="152"/>
      <c r="F56" s="154"/>
    </row>
    <row r="57" ht="14.15" customHeight="1" spans="1:6">
      <c r="A57" s="136"/>
      <c r="B57" s="149" t="s">
        <v>36</v>
      </c>
      <c r="C57" s="150" t="s">
        <v>37</v>
      </c>
      <c r="D57" s="151"/>
      <c r="E57" s="152"/>
      <c r="F57" s="154"/>
    </row>
    <row r="58" ht="14.15" customHeight="1" spans="1:6">
      <c r="A58" s="136"/>
      <c r="B58" s="149" t="s">
        <v>38</v>
      </c>
      <c r="C58" s="150" t="s">
        <v>39</v>
      </c>
      <c r="D58" s="151"/>
      <c r="E58" s="152"/>
      <c r="F58" s="155"/>
    </row>
    <row r="59" ht="62.25" spans="1:6">
      <c r="A59" s="136"/>
      <c r="B59" s="131" t="s">
        <v>40</v>
      </c>
      <c r="C59" s="147" t="s">
        <v>59</v>
      </c>
      <c r="D59" s="131"/>
      <c r="E59" s="134" t="e">
        <f>电力、热力排放因子计算!E14</f>
        <v>#DIV/0!</v>
      </c>
      <c r="F59" s="156" t="s">
        <v>42</v>
      </c>
    </row>
    <row r="60" ht="18.75" spans="1:6">
      <c r="A60" s="136"/>
      <c r="B60" s="131">
        <v>1.3</v>
      </c>
      <c r="C60" s="147" t="s">
        <v>43</v>
      </c>
      <c r="D60" s="131"/>
      <c r="E60" s="134" t="e">
        <f>E61*E62</f>
        <v>#DIV/0!</v>
      </c>
      <c r="F60" s="139" t="s">
        <v>27</v>
      </c>
    </row>
    <row r="61" ht="15.75" spans="1:6">
      <c r="A61" s="136"/>
      <c r="B61" s="131" t="s">
        <v>44</v>
      </c>
      <c r="C61" s="147" t="s">
        <v>45</v>
      </c>
      <c r="D61" s="131"/>
      <c r="E61" s="148">
        <f>电力、热力排放因子计算!H9+电力、热力排放因子计算!H10+电力、热力排放因子计算!H11</f>
        <v>0</v>
      </c>
      <c r="F61" s="139" t="s">
        <v>46</v>
      </c>
    </row>
    <row r="62" ht="77.25" spans="1:6">
      <c r="A62" s="136"/>
      <c r="B62" s="131" t="s">
        <v>47</v>
      </c>
      <c r="C62" s="147" t="s">
        <v>48</v>
      </c>
      <c r="D62" s="131"/>
      <c r="E62" s="134" t="e">
        <f>电力、热力排放因子计算!I12</f>
        <v>#DIV/0!</v>
      </c>
      <c r="F62" s="156" t="s">
        <v>49</v>
      </c>
    </row>
    <row r="63" ht="30" spans="1:6">
      <c r="A63" s="136"/>
      <c r="B63" s="131">
        <v>2</v>
      </c>
      <c r="C63" s="147" t="s">
        <v>50</v>
      </c>
      <c r="D63" s="131"/>
      <c r="E63" s="160"/>
      <c r="F63" s="157" t="s">
        <v>51</v>
      </c>
    </row>
    <row r="64" spans="1:6">
      <c r="A64" s="136"/>
      <c r="B64" s="131">
        <v>2.1</v>
      </c>
      <c r="C64" s="158" t="s">
        <v>52</v>
      </c>
      <c r="D64" s="159"/>
      <c r="E64" s="160"/>
      <c r="F64" s="156" t="s">
        <v>53</v>
      </c>
    </row>
    <row r="65" spans="1:6">
      <c r="A65" s="136"/>
      <c r="B65" s="131">
        <v>2.2</v>
      </c>
      <c r="C65" s="158" t="s">
        <v>54</v>
      </c>
      <c r="D65" s="159"/>
      <c r="E65" s="160"/>
      <c r="F65" s="157"/>
    </row>
    <row r="66" spans="1:6">
      <c r="A66" s="136"/>
      <c r="B66" s="131">
        <v>2.3</v>
      </c>
      <c r="C66" s="158" t="s">
        <v>55</v>
      </c>
      <c r="D66" s="159"/>
      <c r="E66" s="160"/>
      <c r="F66" s="157"/>
    </row>
    <row r="67" spans="1:6">
      <c r="A67" s="136"/>
      <c r="B67" s="131">
        <v>2.4</v>
      </c>
      <c r="C67" s="158" t="s">
        <v>56</v>
      </c>
      <c r="D67" s="159"/>
      <c r="E67" s="160"/>
      <c r="F67" s="157"/>
    </row>
    <row r="68" ht="15.75" spans="1:6">
      <c r="A68" s="136"/>
      <c r="B68" s="131">
        <v>3</v>
      </c>
      <c r="C68" s="158" t="s">
        <v>57</v>
      </c>
      <c r="D68" s="159"/>
      <c r="E68" s="161"/>
      <c r="F68" s="157"/>
    </row>
    <row r="69" ht="18" spans="1:6">
      <c r="A69" s="162" t="s">
        <v>60</v>
      </c>
      <c r="B69" s="163">
        <v>1</v>
      </c>
      <c r="C69" s="164" t="s">
        <v>14</v>
      </c>
      <c r="D69" s="165"/>
      <c r="E69" s="166" t="e">
        <f>E70+E83+E90</f>
        <v>#DIV/0!</v>
      </c>
      <c r="F69" s="167" t="s">
        <v>15</v>
      </c>
    </row>
    <row r="70" ht="18.75" spans="1:6">
      <c r="A70" s="136"/>
      <c r="B70" s="131">
        <v>1.1</v>
      </c>
      <c r="C70" s="137" t="s">
        <v>16</v>
      </c>
      <c r="D70" s="138"/>
      <c r="E70" s="134">
        <f>(E71*E72*E73*E74*44/12+E75*E76*E77*E78*44/12+E79*E80*E81*E82*44/12)/100</f>
        <v>0</v>
      </c>
      <c r="F70" s="139" t="s">
        <v>17</v>
      </c>
    </row>
    <row r="71" ht="16" customHeight="1" spans="1:6">
      <c r="A71" s="136"/>
      <c r="B71" s="131" t="s">
        <v>18</v>
      </c>
      <c r="C71" s="137" t="s">
        <v>19</v>
      </c>
      <c r="D71" s="140" t="s">
        <v>20</v>
      </c>
      <c r="E71" s="141"/>
      <c r="F71" s="135"/>
    </row>
    <row r="72" ht="15.75" spans="1:6">
      <c r="A72" s="136"/>
      <c r="B72" s="131"/>
      <c r="C72" s="137" t="s">
        <v>21</v>
      </c>
      <c r="D72" s="140"/>
      <c r="E72" s="141"/>
      <c r="F72" s="142"/>
    </row>
    <row r="73" spans="1:6">
      <c r="A73" s="136"/>
      <c r="B73" s="131"/>
      <c r="C73" s="137" t="s">
        <v>22</v>
      </c>
      <c r="D73" s="140"/>
      <c r="E73" s="143"/>
      <c r="F73" s="142"/>
    </row>
    <row r="74" spans="1:6">
      <c r="A74" s="136"/>
      <c r="B74" s="131"/>
      <c r="C74" s="138" t="s">
        <v>23</v>
      </c>
      <c r="D74" s="140"/>
      <c r="E74" s="141"/>
      <c r="F74" s="142"/>
    </row>
    <row r="75" ht="15.75" spans="1:6">
      <c r="A75" s="136"/>
      <c r="B75" s="131" t="s">
        <v>24</v>
      </c>
      <c r="C75" s="137" t="s">
        <v>19</v>
      </c>
      <c r="D75" s="140" t="s">
        <v>20</v>
      </c>
      <c r="E75" s="141"/>
      <c r="F75" s="135"/>
    </row>
    <row r="76" ht="15.75" spans="1:6">
      <c r="A76" s="136"/>
      <c r="B76" s="131"/>
      <c r="C76" s="137" t="s">
        <v>21</v>
      </c>
      <c r="D76" s="140"/>
      <c r="E76" s="141"/>
      <c r="F76" s="145"/>
    </row>
    <row r="77" spans="1:6">
      <c r="A77" s="136"/>
      <c r="B77" s="131"/>
      <c r="C77" s="137" t="s">
        <v>22</v>
      </c>
      <c r="D77" s="140"/>
      <c r="E77" s="143"/>
      <c r="F77" s="145"/>
    </row>
    <row r="78" spans="1:6">
      <c r="A78" s="136"/>
      <c r="B78" s="131"/>
      <c r="C78" s="138" t="s">
        <v>23</v>
      </c>
      <c r="D78" s="140"/>
      <c r="E78" s="141"/>
      <c r="F78" s="145"/>
    </row>
    <row r="79" ht="15.75" spans="1:6">
      <c r="A79" s="136"/>
      <c r="B79" s="131" t="s">
        <v>25</v>
      </c>
      <c r="C79" s="137" t="s">
        <v>19</v>
      </c>
      <c r="D79" s="140" t="s">
        <v>20</v>
      </c>
      <c r="E79" s="141"/>
      <c r="F79" s="135"/>
    </row>
    <row r="80" ht="15.75" spans="1:6">
      <c r="A80" s="136"/>
      <c r="B80" s="131"/>
      <c r="C80" s="137" t="s">
        <v>21</v>
      </c>
      <c r="D80" s="140"/>
      <c r="E80" s="141"/>
      <c r="F80" s="145"/>
    </row>
    <row r="81" spans="1:6">
      <c r="A81" s="136"/>
      <c r="B81" s="131"/>
      <c r="C81" s="137" t="s">
        <v>22</v>
      </c>
      <c r="D81" s="140"/>
      <c r="E81" s="143"/>
      <c r="F81" s="145"/>
    </row>
    <row r="82" spans="1:6">
      <c r="A82" s="136"/>
      <c r="B82" s="131"/>
      <c r="C82" s="138" t="s">
        <v>23</v>
      </c>
      <c r="D82" s="140"/>
      <c r="E82" s="168"/>
      <c r="F82" s="145"/>
    </row>
    <row r="83" ht="18.75" spans="1:6">
      <c r="A83" s="136"/>
      <c r="B83" s="131">
        <v>1.2</v>
      </c>
      <c r="C83" s="147" t="s">
        <v>26</v>
      </c>
      <c r="D83" s="131"/>
      <c r="E83" s="134" t="e">
        <f>E84*E89</f>
        <v>#DIV/0!</v>
      </c>
      <c r="F83" s="139" t="s">
        <v>27</v>
      </c>
    </row>
    <row r="84" ht="15.75" spans="1:6">
      <c r="A84" s="136"/>
      <c r="B84" s="131" t="s">
        <v>28</v>
      </c>
      <c r="C84" s="147" t="s">
        <v>29</v>
      </c>
      <c r="D84" s="131"/>
      <c r="E84" s="148">
        <f>E85+E86+E87+E88</f>
        <v>0</v>
      </c>
      <c r="F84" s="139" t="s">
        <v>30</v>
      </c>
    </row>
    <row r="85" ht="14.15" customHeight="1" spans="1:6">
      <c r="A85" s="136"/>
      <c r="B85" s="149" t="s">
        <v>31</v>
      </c>
      <c r="C85" s="150" t="s">
        <v>32</v>
      </c>
      <c r="D85" s="151"/>
      <c r="E85" s="152"/>
      <c r="F85" s="153" t="s">
        <v>33</v>
      </c>
    </row>
    <row r="86" ht="14.15" customHeight="1" spans="1:6">
      <c r="A86" s="136"/>
      <c r="B86" s="149" t="s">
        <v>34</v>
      </c>
      <c r="C86" s="150" t="s">
        <v>35</v>
      </c>
      <c r="D86" s="151"/>
      <c r="E86" s="152"/>
      <c r="F86" s="154"/>
    </row>
    <row r="87" ht="14.15" customHeight="1" spans="1:6">
      <c r="A87" s="136"/>
      <c r="B87" s="149" t="s">
        <v>36</v>
      </c>
      <c r="C87" s="150" t="s">
        <v>37</v>
      </c>
      <c r="D87" s="151"/>
      <c r="E87" s="152"/>
      <c r="F87" s="154"/>
    </row>
    <row r="88" ht="14.15" customHeight="1" spans="1:6">
      <c r="A88" s="136"/>
      <c r="B88" s="149" t="s">
        <v>38</v>
      </c>
      <c r="C88" s="150" t="s">
        <v>39</v>
      </c>
      <c r="D88" s="151"/>
      <c r="E88" s="152"/>
      <c r="F88" s="155"/>
    </row>
    <row r="89" ht="62.25" spans="1:6">
      <c r="A89" s="136"/>
      <c r="B89" s="131" t="s">
        <v>40</v>
      </c>
      <c r="C89" s="147" t="s">
        <v>59</v>
      </c>
      <c r="D89" s="131"/>
      <c r="E89" s="134" t="e">
        <f>电力、热力排放因子计算!E20</f>
        <v>#DIV/0!</v>
      </c>
      <c r="F89" s="156" t="s">
        <v>42</v>
      </c>
    </row>
    <row r="90" ht="18.75" spans="1:6">
      <c r="A90" s="136"/>
      <c r="B90" s="131">
        <v>1.3</v>
      </c>
      <c r="C90" s="147" t="s">
        <v>43</v>
      </c>
      <c r="D90" s="131"/>
      <c r="E90" s="134" t="e">
        <f>E91*E92</f>
        <v>#DIV/0!</v>
      </c>
      <c r="F90" s="139" t="s">
        <v>27</v>
      </c>
    </row>
    <row r="91" ht="15.75" spans="1:6">
      <c r="A91" s="136"/>
      <c r="B91" s="131" t="s">
        <v>44</v>
      </c>
      <c r="C91" s="147" t="s">
        <v>45</v>
      </c>
      <c r="D91" s="131"/>
      <c r="E91" s="148">
        <f>电力、热力排放因子计算!H14+电力、热力排放因子计算!H15+电力、热力排放因子计算!H16</f>
        <v>0</v>
      </c>
      <c r="F91" s="139" t="s">
        <v>46</v>
      </c>
    </row>
    <row r="92" ht="75" customHeight="1" spans="1:6">
      <c r="A92" s="136"/>
      <c r="B92" s="131" t="s">
        <v>47</v>
      </c>
      <c r="C92" s="147" t="s">
        <v>48</v>
      </c>
      <c r="D92" s="131"/>
      <c r="E92" s="134" t="e">
        <f>电力、热力排放因子计算!I17</f>
        <v>#DIV/0!</v>
      </c>
      <c r="F92" s="156" t="s">
        <v>49</v>
      </c>
    </row>
    <row r="93" ht="30" spans="1:6">
      <c r="A93" s="136"/>
      <c r="B93" s="131">
        <v>2</v>
      </c>
      <c r="C93" s="147" t="s">
        <v>50</v>
      </c>
      <c r="D93" s="131"/>
      <c r="E93" s="160"/>
      <c r="F93" s="157" t="s">
        <v>51</v>
      </c>
    </row>
    <row r="94" spans="1:6">
      <c r="A94" s="136"/>
      <c r="B94" s="131">
        <v>2.1</v>
      </c>
      <c r="C94" s="158" t="s">
        <v>52</v>
      </c>
      <c r="D94" s="159"/>
      <c r="E94" s="160"/>
      <c r="F94" s="156" t="s">
        <v>53</v>
      </c>
    </row>
    <row r="95" spans="1:6">
      <c r="A95" s="136"/>
      <c r="B95" s="131">
        <v>2.2</v>
      </c>
      <c r="C95" s="158" t="s">
        <v>54</v>
      </c>
      <c r="D95" s="159"/>
      <c r="E95" s="160"/>
      <c r="F95" s="157"/>
    </row>
    <row r="96" spans="1:6">
      <c r="A96" s="136"/>
      <c r="B96" s="131">
        <v>2.3</v>
      </c>
      <c r="C96" s="158" t="s">
        <v>55</v>
      </c>
      <c r="D96" s="159"/>
      <c r="E96" s="160"/>
      <c r="F96" s="157"/>
    </row>
    <row r="97" spans="1:6">
      <c r="A97" s="136"/>
      <c r="B97" s="131">
        <v>2.4</v>
      </c>
      <c r="C97" s="158" t="s">
        <v>56</v>
      </c>
      <c r="D97" s="159"/>
      <c r="E97" s="160"/>
      <c r="F97" s="157"/>
    </row>
    <row r="98" ht="16.5" spans="1:6">
      <c r="A98" s="136"/>
      <c r="B98" s="131">
        <v>3</v>
      </c>
      <c r="C98" s="158" t="s">
        <v>61</v>
      </c>
      <c r="D98" s="159"/>
      <c r="E98" s="169"/>
      <c r="F98" s="157"/>
    </row>
    <row r="99" ht="27" customHeight="1" spans="1:6">
      <c r="A99" s="170" t="s">
        <v>62</v>
      </c>
      <c r="B99" s="171"/>
      <c r="C99" s="172" t="s">
        <v>63</v>
      </c>
      <c r="D99" s="173"/>
      <c r="E99" s="174" t="e">
        <f>E9+E39+E69</f>
        <v>#DIV/0!</v>
      </c>
      <c r="F99" s="175"/>
    </row>
    <row r="100" spans="1:6">
      <c r="A100" s="176"/>
      <c r="B100" s="177"/>
      <c r="C100" s="177"/>
      <c r="D100" s="177"/>
      <c r="E100" s="177"/>
      <c r="F100" s="178"/>
    </row>
    <row r="101" spans="1:6">
      <c r="A101" s="179" t="s">
        <v>64</v>
      </c>
      <c r="B101" s="180" t="s">
        <v>65</v>
      </c>
      <c r="C101" s="180"/>
      <c r="D101" s="180"/>
      <c r="E101" s="180"/>
      <c r="F101" s="181"/>
    </row>
    <row r="102" ht="29" customHeight="1" spans="1:6">
      <c r="A102" s="182"/>
      <c r="B102" s="183" t="s">
        <v>66</v>
      </c>
      <c r="C102" s="183"/>
      <c r="D102" s="183"/>
      <c r="E102" s="183"/>
      <c r="F102" s="184"/>
    </row>
    <row r="103" spans="1:6">
      <c r="A103" s="182"/>
      <c r="B103" s="180" t="s">
        <v>67</v>
      </c>
      <c r="C103" s="180"/>
      <c r="D103" s="180"/>
      <c r="E103" s="180"/>
      <c r="F103" s="181"/>
    </row>
    <row r="104" spans="1:6">
      <c r="A104" s="182"/>
      <c r="B104" s="183" t="s">
        <v>68</v>
      </c>
      <c r="C104" s="183"/>
      <c r="D104" s="183"/>
      <c r="E104" s="183"/>
      <c r="F104" s="184"/>
    </row>
    <row r="105" spans="1:6">
      <c r="A105" s="182"/>
      <c r="B105" s="183"/>
      <c r="C105" s="183"/>
      <c r="D105" s="183"/>
      <c r="E105" s="183"/>
      <c r="F105" s="184"/>
    </row>
    <row r="106" spans="1:6">
      <c r="A106" s="182"/>
      <c r="B106" s="180" t="s">
        <v>69</v>
      </c>
      <c r="C106" s="180"/>
      <c r="D106" s="180"/>
      <c r="E106" s="180"/>
      <c r="F106" s="181"/>
    </row>
    <row r="107" spans="1:6">
      <c r="A107" s="182"/>
      <c r="B107" s="180" t="s">
        <v>70</v>
      </c>
      <c r="C107" s="180"/>
      <c r="D107" s="180"/>
      <c r="E107" s="180"/>
      <c r="F107" s="181"/>
    </row>
    <row r="108" spans="1:6">
      <c r="A108" s="182"/>
      <c r="B108" s="180" t="s">
        <v>71</v>
      </c>
      <c r="C108" s="180"/>
      <c r="D108" s="180"/>
      <c r="E108" s="180"/>
      <c r="F108" s="181"/>
    </row>
    <row r="109" ht="15.75" spans="1:6">
      <c r="A109" s="185"/>
      <c r="B109" s="186" t="s">
        <v>72</v>
      </c>
      <c r="C109" s="186"/>
      <c r="D109" s="186"/>
      <c r="E109" s="186"/>
      <c r="F109" s="187"/>
    </row>
  </sheetData>
  <sheetProtection formatCells="0" formatColumns="0" formatRows="0" insertRows="0" insertColumns="0" deleteColumns="0" deleteRows="0"/>
  <mergeCells count="104">
    <mergeCell ref="A1:F1"/>
    <mergeCell ref="A2:B2"/>
    <mergeCell ref="C2:F2"/>
    <mergeCell ref="A3:B3"/>
    <mergeCell ref="D3:E3"/>
    <mergeCell ref="A4:F4"/>
    <mergeCell ref="A5:B5"/>
    <mergeCell ref="D5:E5"/>
    <mergeCell ref="A6:B6"/>
    <mergeCell ref="D6:E6"/>
    <mergeCell ref="A7:B7"/>
    <mergeCell ref="D7:E7"/>
    <mergeCell ref="A8:D8"/>
    <mergeCell ref="C9:D9"/>
    <mergeCell ref="C10:D10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C94:D94"/>
    <mergeCell ref="C95:D95"/>
    <mergeCell ref="C96:D96"/>
    <mergeCell ref="C97:D97"/>
    <mergeCell ref="C98:D98"/>
    <mergeCell ref="A99:B99"/>
    <mergeCell ref="C99:D99"/>
    <mergeCell ref="B102:F102"/>
    <mergeCell ref="A9:A38"/>
    <mergeCell ref="A39:A68"/>
    <mergeCell ref="A69:A98"/>
    <mergeCell ref="B11:B14"/>
    <mergeCell ref="B15:B18"/>
    <mergeCell ref="B19:B22"/>
    <mergeCell ref="B41:B44"/>
    <mergeCell ref="B45:B48"/>
    <mergeCell ref="B49:B52"/>
    <mergeCell ref="B71:B74"/>
    <mergeCell ref="B75:B78"/>
    <mergeCell ref="B79:B82"/>
    <mergeCell ref="D11:D14"/>
    <mergeCell ref="D15:D18"/>
    <mergeCell ref="D19:D22"/>
    <mergeCell ref="D41:D44"/>
    <mergeCell ref="D45:D48"/>
    <mergeCell ref="D49:D52"/>
    <mergeCell ref="D71:D74"/>
    <mergeCell ref="D75:D78"/>
    <mergeCell ref="D79:D82"/>
    <mergeCell ref="F12:F14"/>
    <mergeCell ref="F16:F18"/>
    <mergeCell ref="F20:F22"/>
    <mergeCell ref="F25:F28"/>
    <mergeCell ref="F42:F44"/>
    <mergeCell ref="F46:F48"/>
    <mergeCell ref="F50:F52"/>
    <mergeCell ref="F55:F58"/>
    <mergeCell ref="F72:F74"/>
    <mergeCell ref="F76:F78"/>
    <mergeCell ref="F80:F82"/>
    <mergeCell ref="F85:F88"/>
    <mergeCell ref="B104:F105"/>
  </mergeCells>
  <dataValidations count="2">
    <dataValidation type="decimal" operator="between" allowBlank="1" showInputMessage="1" showErrorMessage="1" sqref="E14 E18 E22 E44 E48 E52 E74 E78 E82">
      <formula1>0</formula1>
      <formula2>100</formula2>
    </dataValidation>
    <dataValidation type="list" allowBlank="1" showInputMessage="1" showErrorMessage="1" sqref="D11:D22 D41:D52 D71:D82">
      <formula1>'附录-指南缺省值'!$A$5:$A$28</formula1>
    </dataValidation>
  </dataValidations>
  <printOptions horizontalCentered="1"/>
  <pageMargins left="0.747916666666667" right="0.747916666666667" top="0.984027777777778" bottom="0.984027777777778" header="0.511805555555556" footer="0.511805555555556"/>
  <pageSetup paperSize="9" scale="79" fitToHeight="0" orientation="landscape"/>
  <headerFooter>
    <oddFooter>&amp;C第 &amp;P 页，共 &amp;N 页</oddFooter>
  </headerFooter>
  <rowBreaks count="1" manualBreakCount="1">
    <brk id="5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4"/>
  <sheetViews>
    <sheetView view="pageBreakPreview" zoomScaleNormal="100" zoomScaleSheetLayoutView="100" workbookViewId="0">
      <selection activeCell="E27" sqref="E27"/>
    </sheetView>
  </sheetViews>
  <sheetFormatPr defaultColWidth="18" defaultRowHeight="15.75"/>
  <cols>
    <col min="1" max="1" width="8.25" style="75" customWidth="1"/>
    <col min="2" max="2" width="13.2666666666667" style="75" customWidth="1"/>
    <col min="3" max="3" width="18" style="75"/>
    <col min="4" max="4" width="18" style="76"/>
    <col min="5" max="5" width="32.125" style="76" customWidth="1"/>
    <col min="6" max="6" width="14.3666666666667" style="75" customWidth="1"/>
    <col min="7" max="7" width="18" style="75"/>
    <col min="8" max="8" width="18" style="76"/>
    <col min="9" max="9" width="31" style="76" customWidth="1"/>
    <col min="10" max="10" width="7.75" style="75" customWidth="1"/>
    <col min="11" max="16384" width="18" style="75"/>
  </cols>
  <sheetData>
    <row r="1" ht="16.5" spans="1:1">
      <c r="A1" s="77"/>
    </row>
    <row r="2" ht="27.75" customHeight="1" spans="1:9">
      <c r="A2" s="77"/>
      <c r="B2" s="78" t="s">
        <v>73</v>
      </c>
      <c r="C2" s="79"/>
      <c r="D2" s="79"/>
      <c r="E2" s="80"/>
      <c r="F2" s="78" t="s">
        <v>74</v>
      </c>
      <c r="G2" s="79"/>
      <c r="H2" s="79"/>
      <c r="I2" s="80"/>
    </row>
    <row r="3" ht="19.5" spans="1:9">
      <c r="A3" s="77"/>
      <c r="B3" s="81" t="s">
        <v>75</v>
      </c>
      <c r="C3" s="82"/>
      <c r="D3" s="83" t="s">
        <v>76</v>
      </c>
      <c r="E3" s="84" t="s">
        <v>77</v>
      </c>
      <c r="F3" s="81" t="s">
        <v>75</v>
      </c>
      <c r="G3" s="82"/>
      <c r="H3" s="85" t="s">
        <v>78</v>
      </c>
      <c r="I3" s="102" t="s">
        <v>79</v>
      </c>
    </row>
    <row r="4" spans="1:9">
      <c r="A4" s="77"/>
      <c r="B4" s="86"/>
      <c r="C4" s="87" t="s">
        <v>80</v>
      </c>
      <c r="D4" s="88"/>
      <c r="E4" s="89"/>
      <c r="F4" s="86"/>
      <c r="G4" s="87" t="s">
        <v>81</v>
      </c>
      <c r="H4" s="88"/>
      <c r="I4" s="91"/>
    </row>
    <row r="5" spans="1:9">
      <c r="A5" s="77"/>
      <c r="B5" s="86"/>
      <c r="C5" s="87" t="s">
        <v>82</v>
      </c>
      <c r="D5" s="88"/>
      <c r="E5" s="90">
        <v>0</v>
      </c>
      <c r="F5" s="86"/>
      <c r="G5" s="87" t="s">
        <v>83</v>
      </c>
      <c r="H5" s="88"/>
      <c r="I5" s="91"/>
    </row>
    <row r="6" spans="1:9">
      <c r="A6" s="77"/>
      <c r="B6" s="86"/>
      <c r="C6" s="87" t="s">
        <v>84</v>
      </c>
      <c r="D6" s="88"/>
      <c r="E6" s="90">
        <v>0</v>
      </c>
      <c r="F6" s="86"/>
      <c r="G6" s="87" t="s">
        <v>85</v>
      </c>
      <c r="H6" s="88"/>
      <c r="I6" s="91"/>
    </row>
    <row r="7" ht="19.5" spans="1:9">
      <c r="A7" s="77"/>
      <c r="B7" s="86"/>
      <c r="C7" s="87" t="s">
        <v>85</v>
      </c>
      <c r="D7" s="88"/>
      <c r="E7" s="91"/>
      <c r="F7" s="86"/>
      <c r="G7" s="83" t="s">
        <v>86</v>
      </c>
      <c r="H7" s="92"/>
      <c r="I7" s="93" t="e">
        <f>SUMPRODUCT(H4:H6,I4:I6)/SUM(H4:H6)</f>
        <v>#DIV/0!</v>
      </c>
    </row>
    <row r="8" ht="19.5" spans="1:9">
      <c r="A8" s="77"/>
      <c r="B8" s="86"/>
      <c r="C8" s="83" t="s">
        <v>87</v>
      </c>
      <c r="D8" s="92"/>
      <c r="E8" s="93" t="e">
        <f>SUMPRODUCT(D4:D7,E4:E7)/SUM(D4:D7)</f>
        <v>#DIV/0!</v>
      </c>
      <c r="F8" s="81" t="s">
        <v>88</v>
      </c>
      <c r="G8" s="82"/>
      <c r="H8" s="85" t="s">
        <v>78</v>
      </c>
      <c r="I8" s="102" t="s">
        <v>79</v>
      </c>
    </row>
    <row r="9" ht="19.5" spans="1:9">
      <c r="A9" s="77"/>
      <c r="B9" s="81" t="s">
        <v>88</v>
      </c>
      <c r="C9" s="82"/>
      <c r="D9" s="83" t="s">
        <v>76</v>
      </c>
      <c r="E9" s="84" t="s">
        <v>77</v>
      </c>
      <c r="F9" s="86"/>
      <c r="G9" s="87" t="s">
        <v>81</v>
      </c>
      <c r="H9" s="88"/>
      <c r="I9" s="91"/>
    </row>
    <row r="10" spans="1:9">
      <c r="A10" s="77"/>
      <c r="B10" s="86"/>
      <c r="C10" s="87" t="s">
        <v>80</v>
      </c>
      <c r="D10" s="88"/>
      <c r="E10" s="89"/>
      <c r="F10" s="86"/>
      <c r="G10" s="87" t="s">
        <v>83</v>
      </c>
      <c r="H10" s="88"/>
      <c r="I10" s="91"/>
    </row>
    <row r="11" spans="1:9">
      <c r="A11" s="77"/>
      <c r="B11" s="86"/>
      <c r="C11" s="87" t="s">
        <v>82</v>
      </c>
      <c r="D11" s="88"/>
      <c r="E11" s="90">
        <v>0</v>
      </c>
      <c r="F11" s="86"/>
      <c r="G11" s="87" t="s">
        <v>85</v>
      </c>
      <c r="H11" s="88"/>
      <c r="I11" s="91"/>
    </row>
    <row r="12" ht="19.5" spans="1:9">
      <c r="A12" s="77"/>
      <c r="B12" s="86"/>
      <c r="C12" s="87" t="s">
        <v>84</v>
      </c>
      <c r="D12" s="88"/>
      <c r="E12" s="90">
        <v>0</v>
      </c>
      <c r="F12" s="86"/>
      <c r="G12" s="83" t="s">
        <v>86</v>
      </c>
      <c r="H12" s="92"/>
      <c r="I12" s="93" t="e">
        <f>SUMPRODUCT(H9:H11,I9:I11)/SUM(H9:H11)</f>
        <v>#DIV/0!</v>
      </c>
    </row>
    <row r="13" ht="19.5" spans="1:9">
      <c r="A13" s="77"/>
      <c r="B13" s="86"/>
      <c r="C13" s="87" t="s">
        <v>85</v>
      </c>
      <c r="D13" s="88"/>
      <c r="E13" s="91"/>
      <c r="F13" s="81" t="s">
        <v>89</v>
      </c>
      <c r="G13" s="82"/>
      <c r="H13" s="85" t="s">
        <v>78</v>
      </c>
      <c r="I13" s="102" t="s">
        <v>79</v>
      </c>
    </row>
    <row r="14" ht="20.25" spans="1:9">
      <c r="A14" s="77"/>
      <c r="B14" s="86"/>
      <c r="C14" s="83" t="s">
        <v>87</v>
      </c>
      <c r="D14" s="92"/>
      <c r="E14" s="94" t="e">
        <f>SUMPRODUCT(D10:D13,E10:E13)/SUM(D10:D13)</f>
        <v>#DIV/0!</v>
      </c>
      <c r="F14" s="86"/>
      <c r="G14" s="87" t="s">
        <v>81</v>
      </c>
      <c r="H14" s="88"/>
      <c r="I14" s="91"/>
    </row>
    <row r="15" ht="19.5" spans="1:9">
      <c r="A15" s="77"/>
      <c r="B15" s="81" t="s">
        <v>89</v>
      </c>
      <c r="C15" s="82"/>
      <c r="D15" s="83" t="s">
        <v>76</v>
      </c>
      <c r="E15" s="84" t="s">
        <v>77</v>
      </c>
      <c r="F15" s="86"/>
      <c r="G15" s="87" t="s">
        <v>83</v>
      </c>
      <c r="H15" s="88"/>
      <c r="I15" s="91"/>
    </row>
    <row r="16" spans="1:9">
      <c r="A16" s="77"/>
      <c r="B16" s="86"/>
      <c r="C16" s="87" t="s">
        <v>80</v>
      </c>
      <c r="D16" s="88"/>
      <c r="E16" s="89"/>
      <c r="F16" s="86"/>
      <c r="G16" s="87" t="s">
        <v>85</v>
      </c>
      <c r="H16" s="88"/>
      <c r="I16" s="91"/>
    </row>
    <row r="17" ht="20.25" spans="1:9">
      <c r="A17" s="77"/>
      <c r="B17" s="86"/>
      <c r="C17" s="87" t="s">
        <v>82</v>
      </c>
      <c r="D17" s="88"/>
      <c r="E17" s="90">
        <v>0</v>
      </c>
      <c r="F17" s="95"/>
      <c r="G17" s="96" t="s">
        <v>86</v>
      </c>
      <c r="H17" s="97"/>
      <c r="I17" s="94" t="e">
        <f>SUMPRODUCT(H14:H16,I14:I16)/SUM(H14:H16)</f>
        <v>#DIV/0!</v>
      </c>
    </row>
    <row r="18" ht="18.75" customHeight="1" spans="1:9">
      <c r="A18" s="77"/>
      <c r="B18" s="86"/>
      <c r="C18" s="87" t="s">
        <v>84</v>
      </c>
      <c r="D18" s="88"/>
      <c r="E18" s="90">
        <v>0</v>
      </c>
      <c r="F18" s="98" t="s">
        <v>90</v>
      </c>
      <c r="G18" s="98"/>
      <c r="H18" s="98"/>
      <c r="I18" s="98"/>
    </row>
    <row r="19" spans="1:9">
      <c r="A19" s="77"/>
      <c r="B19" s="86"/>
      <c r="C19" s="87" t="s">
        <v>85</v>
      </c>
      <c r="D19" s="88"/>
      <c r="E19" s="91"/>
      <c r="F19" s="99"/>
      <c r="G19" s="99"/>
      <c r="H19" s="99"/>
      <c r="I19" s="99"/>
    </row>
    <row r="20" ht="26.15" customHeight="1" spans="1:9">
      <c r="A20" s="77"/>
      <c r="B20" s="95"/>
      <c r="C20" s="96" t="s">
        <v>87</v>
      </c>
      <c r="D20" s="97"/>
      <c r="E20" s="94" t="e">
        <f>SUMPRODUCT(D16:D19,E16:E19)/SUM(D16:D19)</f>
        <v>#DIV/0!</v>
      </c>
      <c r="F20" s="99"/>
      <c r="G20" s="99"/>
      <c r="H20" s="99"/>
      <c r="I20" s="99"/>
    </row>
    <row r="21" spans="1:5">
      <c r="A21" s="77"/>
      <c r="B21" s="100" t="s">
        <v>91</v>
      </c>
      <c r="C21" s="101"/>
      <c r="D21" s="101"/>
      <c r="E21" s="101"/>
    </row>
    <row r="22" spans="1:5">
      <c r="A22" s="77"/>
      <c r="B22" s="101"/>
      <c r="C22" s="101"/>
      <c r="D22" s="101"/>
      <c r="E22" s="101"/>
    </row>
    <row r="23" spans="1:5">
      <c r="A23" s="77"/>
      <c r="B23" s="101"/>
      <c r="C23" s="101"/>
      <c r="D23" s="101"/>
      <c r="E23" s="101"/>
    </row>
    <row r="24" customHeight="1" spans="1:5">
      <c r="A24" s="77"/>
      <c r="B24" s="101"/>
      <c r="C24" s="101"/>
      <c r="D24" s="101"/>
      <c r="E24" s="101"/>
    </row>
  </sheetData>
  <sheetProtection formatCells="0" formatColumns="0" formatRows="0" insertRows="0" insertColumns="0" insertHyperlinks="0" deleteColumns="0" deleteRows="0"/>
  <mergeCells count="16">
    <mergeCell ref="B2:E2"/>
    <mergeCell ref="F2:I2"/>
    <mergeCell ref="G7:H7"/>
    <mergeCell ref="C8:D8"/>
    <mergeCell ref="G12:H12"/>
    <mergeCell ref="C14:D14"/>
    <mergeCell ref="G17:H17"/>
    <mergeCell ref="C20:D20"/>
    <mergeCell ref="B3:B8"/>
    <mergeCell ref="B9:B14"/>
    <mergeCell ref="B15:B20"/>
    <mergeCell ref="F3:F7"/>
    <mergeCell ref="F8:F12"/>
    <mergeCell ref="F13:F17"/>
    <mergeCell ref="F18:I20"/>
    <mergeCell ref="B21:E24"/>
  </mergeCells>
  <pageMargins left="0.700694444444445" right="0.700694444444445" top="0.751388888888889" bottom="0.751388888888889" header="0.297916666666667" footer="0.297916666666667"/>
  <pageSetup paperSize="9" scale="99" orientation="portrait" horizontalDpi="600"/>
  <headerFooter>
    <oddFooter>&amp;C第 &amp;P 页，共 &amp;N 页</oddFooter>
  </headerFooter>
  <colBreaks count="1" manualBreakCount="1">
    <brk id="5" max="2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G45"/>
  <sheetViews>
    <sheetView view="pageBreakPreview" zoomScaleNormal="90" zoomScaleSheetLayoutView="100" workbookViewId="0">
      <pane xSplit="1" ySplit="4" topLeftCell="B5" activePane="bottomRight" state="frozen"/>
      <selection/>
      <selection pane="topRight"/>
      <selection pane="bottomLeft"/>
      <selection pane="bottomRight" activeCell="E18" sqref="E18:F18"/>
    </sheetView>
  </sheetViews>
  <sheetFormatPr defaultColWidth="9" defaultRowHeight="15.75" outlineLevelCol="6"/>
  <cols>
    <col min="1" max="1" width="19.725" style="2" customWidth="1"/>
    <col min="2" max="2" width="15.9083333333333" style="2" customWidth="1"/>
    <col min="3" max="3" width="16.45" style="2" customWidth="1"/>
    <col min="4" max="4" width="13.2666666666667" style="2" customWidth="1"/>
    <col min="5" max="5" width="25.2666666666667" style="2" customWidth="1"/>
    <col min="6" max="6" width="25.45" style="2" customWidth="1"/>
    <col min="7" max="7" width="9.725" style="3" customWidth="1"/>
    <col min="8" max="8" width="21.0916666666667" style="2" customWidth="1"/>
    <col min="9" max="9" width="11.2666666666667" style="2" customWidth="1"/>
    <col min="10" max="10" width="9" style="2"/>
    <col min="11" max="11" width="14.725" style="2" customWidth="1"/>
    <col min="12" max="16384" width="9" style="2"/>
  </cols>
  <sheetData>
    <row r="2" ht="19.5" spans="1:6">
      <c r="A2" s="4" t="s">
        <v>92</v>
      </c>
      <c r="B2" s="5"/>
      <c r="C2" s="5"/>
      <c r="D2" s="5"/>
      <c r="E2" s="5"/>
      <c r="F2" s="5"/>
    </row>
    <row r="3" ht="20.15" customHeight="1" spans="1:6">
      <c r="A3" s="6" t="s">
        <v>93</v>
      </c>
      <c r="B3" s="7" t="s">
        <v>94</v>
      </c>
      <c r="C3" s="8"/>
      <c r="D3" s="8"/>
      <c r="E3" s="8"/>
      <c r="F3" s="9"/>
    </row>
    <row r="4" ht="48.75" customHeight="1" spans="1:6">
      <c r="A4" s="10"/>
      <c r="B4" s="11" t="s">
        <v>95</v>
      </c>
      <c r="C4" s="12" t="s">
        <v>96</v>
      </c>
      <c r="D4" s="13" t="s">
        <v>97</v>
      </c>
      <c r="E4" s="13" t="s">
        <v>98</v>
      </c>
      <c r="F4" s="14"/>
    </row>
    <row r="5" ht="20.15" customHeight="1" spans="1:6">
      <c r="A5" s="15" t="s">
        <v>99</v>
      </c>
      <c r="B5" s="16">
        <v>20.908</v>
      </c>
      <c r="C5" s="17">
        <v>0.02637</v>
      </c>
      <c r="D5" s="18" t="s">
        <v>100</v>
      </c>
      <c r="E5" s="19"/>
      <c r="F5" s="20"/>
    </row>
    <row r="6" s="1" customFormat="1" ht="15.65" customHeight="1" spans="1:7">
      <c r="A6" s="21" t="s">
        <v>101</v>
      </c>
      <c r="B6" s="22">
        <v>26.7</v>
      </c>
      <c r="C6" s="23">
        <f>27.49*10^-3</f>
        <v>0.02749</v>
      </c>
      <c r="D6" s="24" t="s">
        <v>102</v>
      </c>
      <c r="E6" s="25" t="s">
        <v>103</v>
      </c>
      <c r="F6" s="26"/>
      <c r="G6" s="27"/>
    </row>
    <row r="7" s="1" customFormat="1" ht="15.65" customHeight="1" spans="1:7">
      <c r="A7" s="28" t="s">
        <v>104</v>
      </c>
      <c r="B7" s="29">
        <v>19.57</v>
      </c>
      <c r="C7" s="30">
        <f>26.18*10^-3</f>
        <v>0.02618</v>
      </c>
      <c r="D7" s="17"/>
      <c r="E7" s="31"/>
      <c r="F7" s="26"/>
      <c r="G7" s="27"/>
    </row>
    <row r="8" s="1" customFormat="1" ht="15.65" customHeight="1" spans="1:6">
      <c r="A8" s="32" t="s">
        <v>105</v>
      </c>
      <c r="B8" s="22">
        <v>11.9</v>
      </c>
      <c r="C8" s="23">
        <f>27.97*10^-3</f>
        <v>0.02797</v>
      </c>
      <c r="D8" s="17"/>
      <c r="E8" s="33"/>
      <c r="F8" s="34"/>
    </row>
    <row r="9" ht="20.15" customHeight="1" spans="1:7">
      <c r="A9" s="35" t="s">
        <v>106</v>
      </c>
      <c r="B9" s="36">
        <v>26.344</v>
      </c>
      <c r="C9" s="37">
        <f>25.41*10^-3</f>
        <v>0.02541</v>
      </c>
      <c r="D9" s="17"/>
      <c r="E9" s="38"/>
      <c r="F9" s="39"/>
      <c r="G9" s="2"/>
    </row>
    <row r="10" ht="20.15" customHeight="1" spans="1:7">
      <c r="A10" s="35" t="s">
        <v>107</v>
      </c>
      <c r="B10" s="36">
        <v>8.363</v>
      </c>
      <c r="C10" s="37" t="s">
        <v>100</v>
      </c>
      <c r="D10" s="17"/>
      <c r="E10" s="38"/>
      <c r="F10" s="39"/>
      <c r="G10" s="2"/>
    </row>
    <row r="11" ht="20.15" customHeight="1" spans="1:7">
      <c r="A11" s="35" t="s">
        <v>108</v>
      </c>
      <c r="B11" s="36">
        <v>10.454</v>
      </c>
      <c r="C11" s="37" t="s">
        <v>100</v>
      </c>
      <c r="D11" s="18"/>
      <c r="E11" s="38"/>
      <c r="F11" s="39"/>
      <c r="G11" s="2"/>
    </row>
    <row r="12" ht="20.15" customHeight="1" spans="1:6">
      <c r="A12" s="35" t="s">
        <v>109</v>
      </c>
      <c r="B12" s="36">
        <v>28.435</v>
      </c>
      <c r="C12" s="37">
        <f>29.42*10^-3</f>
        <v>0.02942</v>
      </c>
      <c r="D12" s="38">
        <v>0.98</v>
      </c>
      <c r="E12" s="38"/>
      <c r="F12" s="39"/>
    </row>
    <row r="13" ht="20.15" customHeight="1" spans="1:6">
      <c r="A13" s="35" t="s">
        <v>110</v>
      </c>
      <c r="B13" s="36">
        <v>41.816</v>
      </c>
      <c r="C13" s="37">
        <f>20.08*10^-3</f>
        <v>0.02008</v>
      </c>
      <c r="D13" s="38">
        <v>0.99</v>
      </c>
      <c r="E13" s="38"/>
      <c r="F13" s="39"/>
    </row>
    <row r="14" ht="20.15" customHeight="1" spans="1:6">
      <c r="A14" s="35" t="s">
        <v>111</v>
      </c>
      <c r="B14" s="36">
        <v>41.816</v>
      </c>
      <c r="C14" s="37">
        <f>21.1*10^-3</f>
        <v>0.0211</v>
      </c>
      <c r="D14" s="38">
        <v>0.99</v>
      </c>
      <c r="E14" s="38"/>
      <c r="F14" s="39"/>
    </row>
    <row r="15" ht="20.15" customHeight="1" spans="1:6">
      <c r="A15" s="35" t="s">
        <v>112</v>
      </c>
      <c r="B15" s="36">
        <v>43.07</v>
      </c>
      <c r="C15" s="37">
        <f>18.9*10^-3</f>
        <v>0.0189</v>
      </c>
      <c r="D15" s="38">
        <v>0.99</v>
      </c>
      <c r="E15" s="38"/>
      <c r="F15" s="39"/>
    </row>
    <row r="16" ht="20.15" customHeight="1" spans="1:6">
      <c r="A16" s="35" t="s">
        <v>113</v>
      </c>
      <c r="B16" s="36">
        <v>43.07</v>
      </c>
      <c r="C16" s="37">
        <v>0.01941</v>
      </c>
      <c r="D16" s="38">
        <v>0.99</v>
      </c>
      <c r="E16" s="38"/>
      <c r="F16" s="39"/>
    </row>
    <row r="17" ht="20.15" customHeight="1" spans="1:6">
      <c r="A17" s="35" t="s">
        <v>114</v>
      </c>
      <c r="B17" s="36">
        <v>42.652</v>
      </c>
      <c r="C17" s="37">
        <v>0.0202</v>
      </c>
      <c r="D17" s="38">
        <v>0.99</v>
      </c>
      <c r="E17" s="38"/>
      <c r="F17" s="39"/>
    </row>
    <row r="18" ht="20.15" customHeight="1" spans="1:6">
      <c r="A18" s="35" t="s">
        <v>115</v>
      </c>
      <c r="B18" s="36">
        <v>50.179</v>
      </c>
      <c r="C18" s="37">
        <v>0.01696</v>
      </c>
      <c r="D18" s="38">
        <v>0.995</v>
      </c>
      <c r="E18" s="38"/>
      <c r="F18" s="39"/>
    </row>
    <row r="19" ht="20.15" customHeight="1" spans="1:6">
      <c r="A19" s="35" t="s">
        <v>116</v>
      </c>
      <c r="B19" s="36">
        <v>45.998</v>
      </c>
      <c r="C19" s="37">
        <v>0.0182</v>
      </c>
      <c r="D19" s="38">
        <v>0.995</v>
      </c>
      <c r="E19" s="38"/>
      <c r="F19" s="39"/>
    </row>
    <row r="20" ht="20.15" customHeight="1" spans="1:6">
      <c r="A20" s="35" t="s">
        <v>117</v>
      </c>
      <c r="B20" s="36">
        <v>389.31</v>
      </c>
      <c r="C20" s="37">
        <v>0.01532</v>
      </c>
      <c r="D20" s="38">
        <v>0.995</v>
      </c>
      <c r="E20" s="38"/>
      <c r="F20" s="39"/>
    </row>
    <row r="21" ht="20.15" customHeight="1" spans="1:6">
      <c r="A21" s="35" t="s">
        <v>118</v>
      </c>
      <c r="B21" s="36">
        <v>173.54</v>
      </c>
      <c r="C21" s="37">
        <v>0.01358</v>
      </c>
      <c r="D21" s="38">
        <v>0.995</v>
      </c>
      <c r="E21" s="38"/>
      <c r="F21" s="39"/>
    </row>
    <row r="22" ht="20.15" customHeight="1" spans="1:6">
      <c r="A22" s="35" t="s">
        <v>119</v>
      </c>
      <c r="B22" s="36">
        <v>52.27</v>
      </c>
      <c r="C22" s="37" t="s">
        <v>100</v>
      </c>
      <c r="D22" s="38">
        <v>0.995</v>
      </c>
      <c r="E22" s="38"/>
      <c r="F22" s="39"/>
    </row>
    <row r="23" ht="20.15" customHeight="1" spans="1:6">
      <c r="A23" s="35" t="s">
        <v>120</v>
      </c>
      <c r="B23" s="36">
        <v>192.35</v>
      </c>
      <c r="C23" s="37" t="s">
        <v>100</v>
      </c>
      <c r="D23" s="38">
        <v>0.995</v>
      </c>
      <c r="E23" s="38"/>
      <c r="F23" s="39"/>
    </row>
    <row r="24" ht="20.15" customHeight="1" spans="1:6">
      <c r="A24" s="35" t="s">
        <v>121</v>
      </c>
      <c r="B24" s="36">
        <v>355.44</v>
      </c>
      <c r="C24" s="37" t="s">
        <v>100</v>
      </c>
      <c r="D24" s="38">
        <v>0.995</v>
      </c>
      <c r="E24" s="38"/>
      <c r="F24" s="39"/>
    </row>
    <row r="25" spans="1:6">
      <c r="A25" s="35" t="s">
        <v>122</v>
      </c>
      <c r="B25" s="36">
        <v>163.08</v>
      </c>
      <c r="C25" s="37" t="s">
        <v>100</v>
      </c>
      <c r="D25" s="38">
        <v>0.995</v>
      </c>
      <c r="E25" s="38"/>
      <c r="F25" s="39"/>
    </row>
    <row r="26" spans="1:6">
      <c r="A26" s="40" t="s">
        <v>123</v>
      </c>
      <c r="B26" s="41">
        <v>150.54</v>
      </c>
      <c r="C26" s="37" t="s">
        <v>100</v>
      </c>
      <c r="D26" s="42">
        <v>0.995</v>
      </c>
      <c r="E26" s="38"/>
      <c r="F26" s="39"/>
    </row>
    <row r="27" ht="36.75" customHeight="1" spans="1:6">
      <c r="A27" s="35" t="s">
        <v>124</v>
      </c>
      <c r="B27" s="41">
        <v>104.54</v>
      </c>
      <c r="C27" s="43">
        <v>0.0122</v>
      </c>
      <c r="D27" s="42">
        <v>0.995</v>
      </c>
      <c r="E27" s="44" t="s">
        <v>125</v>
      </c>
      <c r="F27" s="45"/>
    </row>
    <row r="28" ht="31.5" customHeight="1" spans="1:6">
      <c r="A28" s="46" t="s">
        <v>126</v>
      </c>
      <c r="B28" s="47">
        <v>33.453</v>
      </c>
      <c r="C28" s="48">
        <v>0.022</v>
      </c>
      <c r="D28" s="49">
        <v>0.99</v>
      </c>
      <c r="E28" s="50" t="s">
        <v>127</v>
      </c>
      <c r="F28" s="51"/>
    </row>
    <row r="29" ht="18.75" spans="1:1">
      <c r="A29" s="52"/>
    </row>
    <row r="30" ht="15" spans="1:5">
      <c r="A30" s="53" t="s">
        <v>128</v>
      </c>
      <c r="B30" s="54" t="s">
        <v>129</v>
      </c>
      <c r="C30" s="55"/>
      <c r="D30" s="55"/>
      <c r="E30" s="55"/>
    </row>
    <row r="31" ht="15" spans="1:5">
      <c r="A31" s="55"/>
      <c r="B31" s="54" t="s">
        <v>130</v>
      </c>
      <c r="C31" s="55"/>
      <c r="D31" s="55"/>
      <c r="E31" s="55"/>
    </row>
    <row r="32" spans="1:5">
      <c r="A32" s="55"/>
      <c r="B32" s="54" t="s">
        <v>131</v>
      </c>
      <c r="C32" s="55"/>
      <c r="D32" s="55"/>
      <c r="E32" s="55"/>
    </row>
    <row r="33" spans="1:5">
      <c r="A33" s="55"/>
      <c r="B33" s="54"/>
      <c r="C33" s="55"/>
      <c r="D33" s="55"/>
      <c r="E33" s="55"/>
    </row>
    <row r="34" ht="18.75" spans="1:5">
      <c r="A34" s="56" t="s">
        <v>132</v>
      </c>
      <c r="B34" s="56"/>
      <c r="C34" s="55"/>
      <c r="D34" s="55"/>
      <c r="E34" s="55"/>
    </row>
    <row r="35" spans="1:5">
      <c r="A35" s="57" t="s">
        <v>133</v>
      </c>
      <c r="B35" s="57" t="s">
        <v>134</v>
      </c>
      <c r="C35" s="55"/>
      <c r="D35" s="55"/>
      <c r="E35" s="55"/>
    </row>
    <row r="36" spans="1:5">
      <c r="A36" s="58" t="s">
        <v>135</v>
      </c>
      <c r="B36" s="59">
        <v>0.98</v>
      </c>
      <c r="C36" s="55"/>
      <c r="D36" s="55"/>
      <c r="E36" s="55"/>
    </row>
    <row r="37" spans="1:5">
      <c r="A37" s="58" t="s">
        <v>136</v>
      </c>
      <c r="B37" s="59">
        <v>0.95</v>
      </c>
      <c r="C37" s="55"/>
      <c r="D37" s="55"/>
      <c r="E37" s="55"/>
    </row>
    <row r="38" spans="1:5">
      <c r="A38" s="58" t="s">
        <v>137</v>
      </c>
      <c r="B38" s="59">
        <v>0.91</v>
      </c>
      <c r="C38" s="55"/>
      <c r="D38" s="55"/>
      <c r="E38" s="55"/>
    </row>
    <row r="40" ht="19.5" spans="1:4">
      <c r="A40" s="4" t="s">
        <v>138</v>
      </c>
      <c r="B40" s="5"/>
      <c r="C40" s="5"/>
      <c r="D40" s="5"/>
    </row>
    <row r="41" ht="23.25" customHeight="1" spans="1:4">
      <c r="A41" s="60" t="s">
        <v>139</v>
      </c>
      <c r="B41" s="61"/>
      <c r="C41" s="61"/>
      <c r="D41" s="62"/>
    </row>
    <row r="42" spans="1:4">
      <c r="A42" s="63" t="s">
        <v>140</v>
      </c>
      <c r="B42" s="64">
        <v>2010</v>
      </c>
      <c r="C42" s="64">
        <v>2011</v>
      </c>
      <c r="D42" s="65" t="s">
        <v>141</v>
      </c>
    </row>
    <row r="43" ht="16.5" spans="1:4">
      <c r="A43" s="66" t="s">
        <v>11</v>
      </c>
      <c r="B43" s="67">
        <v>0.596</v>
      </c>
      <c r="C43" s="67">
        <v>0.5748</v>
      </c>
      <c r="D43" s="68">
        <v>0.5271</v>
      </c>
    </row>
    <row r="44" ht="14.25" spans="1:4">
      <c r="A44" s="69" t="s">
        <v>142</v>
      </c>
      <c r="B44" s="70"/>
      <c r="C44" s="70"/>
      <c r="D44" s="71"/>
    </row>
    <row r="45" ht="16.5" spans="1:4">
      <c r="A45" s="72">
        <v>0.11</v>
      </c>
      <c r="B45" s="73"/>
      <c r="C45" s="73"/>
      <c r="D45" s="74"/>
    </row>
  </sheetData>
  <sheetProtection formatCells="0" formatColumns="0" formatRows="0" insertRows="0" insertColumns="0" insertHyperlinks="0" deleteColumns="0" deleteRows="0"/>
  <mergeCells count="31">
    <mergeCell ref="A2:F2"/>
    <mergeCell ref="B3:F3"/>
    <mergeCell ref="E4:F4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A34:B34"/>
    <mergeCell ref="A40:D40"/>
    <mergeCell ref="A41:D41"/>
    <mergeCell ref="A44:D44"/>
    <mergeCell ref="A45:D45"/>
    <mergeCell ref="A3:A4"/>
    <mergeCell ref="D6:D11"/>
    <mergeCell ref="E6:F8"/>
  </mergeCells>
  <pageMargins left="0.75" right="0.75" top="1" bottom="1" header="0.509027777777778" footer="0.509027777777778"/>
  <pageSetup paperSize="9" scale="59" orientation="portrait"/>
  <headerFooter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电力、热力排放因子计算</vt:lpstr>
      <vt:lpstr>附录-指南缺省值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省应对气候变化研究中心</dc:creator>
  <cp:lastModifiedBy>TANG Qi</cp:lastModifiedBy>
  <dcterms:created xsi:type="dcterms:W3CDTF">2015-11-27T00:56:00Z</dcterms:created>
  <cp:lastPrinted>2018-02-23T08:06:00Z</cp:lastPrinted>
  <dcterms:modified xsi:type="dcterms:W3CDTF">2020-04-07T03:27:23Z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